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F:\Preliminary design\"/>
    </mc:Choice>
  </mc:AlternateContent>
  <xr:revisionPtr revIDLastSave="0" documentId="13_ncr:1_{AD18BD56-AB62-4382-9628-987A2A3CD34A}" xr6:coauthVersionLast="36" xr6:coauthVersionMax="36" xr10:uidLastSave="{00000000-0000-0000-0000-000000000000}"/>
  <bookViews>
    <workbookView xWindow="0" yWindow="0" windowWidth="21570" windowHeight="9495" activeTab="1" xr2:uid="{00000000-000D-0000-FFFF-FFFF00000000}"/>
  </bookViews>
  <sheets>
    <sheet name="Turbine" sheetId="1" r:id="rId1"/>
    <sheet name="Pump" sheetId="2" r:id="rId2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7" i="1" l="1"/>
  <c r="I8" i="1"/>
  <c r="I9" i="1"/>
  <c r="I10" i="1"/>
  <c r="I11" i="1"/>
  <c r="I12" i="1"/>
  <c r="I14" i="1"/>
  <c r="I15" i="1"/>
  <c r="I16" i="1"/>
  <c r="I17" i="1"/>
  <c r="I18" i="1"/>
  <c r="I19" i="1"/>
  <c r="I20" i="1"/>
  <c r="I22" i="1"/>
  <c r="I23" i="1"/>
  <c r="I24" i="1"/>
  <c r="I25" i="1"/>
  <c r="I26" i="1"/>
  <c r="I27" i="1"/>
  <c r="I28" i="1"/>
  <c r="I30" i="1"/>
  <c r="I31" i="1"/>
  <c r="I32" i="1"/>
  <c r="I33" i="1"/>
  <c r="I34" i="1"/>
  <c r="I35" i="1"/>
  <c r="I36" i="1"/>
  <c r="I38" i="1"/>
  <c r="I39" i="1"/>
  <c r="I40" i="1"/>
  <c r="I41" i="1"/>
  <c r="I42" i="1"/>
  <c r="I6" i="1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94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72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50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6" i="2"/>
  <c r="H24" i="2" l="1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10" i="1"/>
  <c r="H9" i="1"/>
  <c r="H8" i="1"/>
  <c r="H7" i="1"/>
  <c r="H6" i="1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6" i="2"/>
  <c r="H45" i="2"/>
  <c r="H44" i="2"/>
  <c r="H43" i="2"/>
  <c r="H42" i="2"/>
  <c r="H41" i="2"/>
  <c r="H36" i="2"/>
  <c r="H37" i="2"/>
  <c r="H38" i="2"/>
  <c r="H39" i="2"/>
  <c r="H40" i="2"/>
  <c r="H35" i="2"/>
  <c r="H34" i="2"/>
  <c r="H33" i="2"/>
  <c r="H29" i="2"/>
  <c r="H30" i="2"/>
  <c r="H31" i="2"/>
  <c r="H32" i="2"/>
  <c r="H28" i="2"/>
  <c r="H42" i="1"/>
  <c r="H41" i="1"/>
  <c r="H40" i="1"/>
  <c r="H39" i="1"/>
  <c r="H38" i="1"/>
  <c r="H34" i="1"/>
  <c r="H33" i="1"/>
  <c r="H32" i="1"/>
  <c r="H31" i="1"/>
  <c r="H30" i="1"/>
  <c r="H26" i="1"/>
  <c r="H25" i="1"/>
  <c r="H24" i="1"/>
  <c r="H23" i="1"/>
  <c r="H22" i="1"/>
  <c r="H15" i="1"/>
  <c r="H16" i="1"/>
  <c r="H17" i="1"/>
  <c r="H18" i="1"/>
  <c r="H14" i="1"/>
</calcChain>
</file>

<file path=xl/sharedStrings.xml><?xml version="1.0" encoding="utf-8"?>
<sst xmlns="http://schemas.openxmlformats.org/spreadsheetml/2006/main" count="163" uniqueCount="22">
  <si>
    <t>Dres (mm)</t>
  </si>
  <si>
    <t>Dout (mm)</t>
  </si>
  <si>
    <t>Cm (m/s)</t>
  </si>
  <si>
    <t>B = 4,5 mm</t>
  </si>
  <si>
    <t>B = 4 mm</t>
  </si>
  <si>
    <t>B = 5 mm</t>
  </si>
  <si>
    <t>B = 5,5 mm</t>
  </si>
  <si>
    <t>Dout &lt; Dres?</t>
  </si>
  <si>
    <t>Ψ</t>
  </si>
  <si>
    <t>ϕ</t>
  </si>
  <si>
    <t>n (rev/min)</t>
  </si>
  <si>
    <t>b = 4 mm</t>
  </si>
  <si>
    <t>b = 4,5 mm</t>
  </si>
  <si>
    <t>b = 5 mm</t>
  </si>
  <si>
    <t>b = 5,5 mm</t>
  </si>
  <si>
    <t>Dout &gt; Dres?</t>
  </si>
  <si>
    <t>dres (mm)</t>
  </si>
  <si>
    <t>dout (mm)</t>
  </si>
  <si>
    <t>N (rev/min)</t>
  </si>
  <si>
    <t>B = 3,5 mm</t>
  </si>
  <si>
    <t>b = 3,5 mm</t>
  </si>
  <si>
    <t>Dout-Dres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</si>
</sst>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/>
    </xf>
    <xf numFmtId="0" fontId="0" fillId="2" borderId="0" xfId="0" applyFill="1"/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1" fillId="3" borderId="6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2" xfId="0" applyFill="1" applyBorder="1" applyAlignment="1">
      <alignment horizont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/>
    </xf>
    <xf numFmtId="0" fontId="1" fillId="4" borderId="6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1600"/>
              <a:t>D</a:t>
            </a:r>
            <a:r>
              <a:rPr lang="de-DE" sz="1600" baseline="0"/>
              <a:t> (mm) vs. n (1/min)</a:t>
            </a:r>
            <a:endParaRPr lang="de-DE" sz="1600"/>
          </a:p>
        </c:rich>
      </c:tx>
      <c:layout>
        <c:manualLayout>
          <c:xMode val="edge"/>
          <c:yMode val="edge"/>
          <c:x val="0.11057643737928985"/>
          <c:y val="3.418803418803419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Turbine!$B$12</c:f>
              <c:strCache>
                <c:ptCount val="1"/>
                <c:pt idx="0">
                  <c:v>B = 4 mm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(Turbine!$F$14,Turbine!$F$16:$F$17)</c:f>
              <c:numCache>
                <c:formatCode>General</c:formatCode>
                <c:ptCount val="3"/>
                <c:pt idx="0">
                  <c:v>25595</c:v>
                </c:pt>
                <c:pt idx="1">
                  <c:v>30714</c:v>
                </c:pt>
                <c:pt idx="2">
                  <c:v>38392</c:v>
                </c:pt>
              </c:numCache>
            </c:numRef>
          </c:xVal>
          <c:yVal>
            <c:numRef>
              <c:f>(Turbine!$D$14,Turbine!$D$16:$D$17)</c:f>
              <c:numCache>
                <c:formatCode>General</c:formatCode>
                <c:ptCount val="3"/>
                <c:pt idx="0">
                  <c:v>88</c:v>
                </c:pt>
                <c:pt idx="1">
                  <c:v>90</c:v>
                </c:pt>
                <c:pt idx="2">
                  <c:v>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98F-4F2D-BCBD-C65EC355C95E}"/>
            </c:ext>
          </c:extLst>
        </c:ser>
        <c:ser>
          <c:idx val="1"/>
          <c:order val="1"/>
          <c:tx>
            <c:strRef>
              <c:f>Turbine!$B$20</c:f>
              <c:strCache>
                <c:ptCount val="1"/>
                <c:pt idx="0">
                  <c:v>B = 4,5 mm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(Turbine!$F$22,Turbine!$F$24)</c:f>
              <c:numCache>
                <c:formatCode>General</c:formatCode>
                <c:ptCount val="2"/>
                <c:pt idx="0">
                  <c:v>28794</c:v>
                </c:pt>
                <c:pt idx="1">
                  <c:v>34553</c:v>
                </c:pt>
              </c:numCache>
            </c:numRef>
          </c:xVal>
          <c:yVal>
            <c:numRef>
              <c:f>(Turbine!$D$22,Turbine!$D$24)</c:f>
              <c:numCache>
                <c:formatCode>General</c:formatCode>
                <c:ptCount val="2"/>
                <c:pt idx="0">
                  <c:v>78</c:v>
                </c:pt>
                <c:pt idx="1">
                  <c:v>80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98F-4F2D-BCBD-C65EC355C95E}"/>
            </c:ext>
          </c:extLst>
        </c:ser>
        <c:ser>
          <c:idx val="2"/>
          <c:order val="2"/>
          <c:tx>
            <c:strRef>
              <c:f>Turbine!$B$4</c:f>
              <c:strCache>
                <c:ptCount val="1"/>
                <c:pt idx="0">
                  <c:v>B = 3,5 mm</c:v>
                </c:pt>
              </c:strCache>
            </c:strRef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dPt>
            <c:idx val="1"/>
            <c:marker>
              <c:symbol val="circle"/>
              <c:size val="5"/>
              <c:spPr>
                <a:solidFill>
                  <a:srgbClr val="00B050"/>
                </a:solidFill>
                <a:ln w="60325">
                  <a:solidFill>
                    <a:srgbClr val="00B05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E34A-4233-B0A3-BDDDFEAB17B0}"/>
              </c:ext>
            </c:extLst>
          </c:dPt>
          <c:xVal>
            <c:numRef>
              <c:f>(Turbine!$F$6,Turbine!$F$8:$F$9)</c:f>
              <c:numCache>
                <c:formatCode>General</c:formatCode>
                <c:ptCount val="3"/>
                <c:pt idx="0">
                  <c:v>22395</c:v>
                </c:pt>
                <c:pt idx="1">
                  <c:v>26874</c:v>
                </c:pt>
                <c:pt idx="2">
                  <c:v>33593</c:v>
                </c:pt>
              </c:numCache>
            </c:numRef>
          </c:xVal>
          <c:yVal>
            <c:numRef>
              <c:f>(Turbine!$D$6,Turbine!$D$8:$D$9)</c:f>
              <c:numCache>
                <c:formatCode>General</c:formatCode>
                <c:ptCount val="3"/>
                <c:pt idx="0">
                  <c:v>100</c:v>
                </c:pt>
                <c:pt idx="1">
                  <c:v>102</c:v>
                </c:pt>
                <c:pt idx="2">
                  <c:v>82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98F-4F2D-BCBD-C65EC355C95E}"/>
            </c:ext>
          </c:extLst>
        </c:ser>
        <c:ser>
          <c:idx val="3"/>
          <c:order val="3"/>
          <c:tx>
            <c:v>3.5mm dout</c:v>
          </c:tx>
          <c:spPr>
            <a:ln w="12700" cap="rnd">
              <a:solidFill>
                <a:srgbClr val="00B050"/>
              </a:solidFill>
              <a:prstDash val="sysDash"/>
              <a:round/>
            </a:ln>
            <a:effectLst/>
          </c:spPr>
          <c:marker>
            <c:symbol val="star"/>
            <c:size val="2"/>
            <c:spPr>
              <a:solidFill>
                <a:srgbClr val="00B050"/>
              </a:solidFill>
              <a:ln w="0">
                <a:solidFill>
                  <a:srgbClr val="00B050"/>
                </a:solidFill>
              </a:ln>
              <a:effectLst/>
            </c:spPr>
          </c:marker>
          <c:dPt>
            <c:idx val="1"/>
            <c:marker>
              <c:symbol val="star"/>
              <c:size val="2"/>
              <c:spPr>
                <a:solidFill>
                  <a:srgbClr val="00B050"/>
                </a:solidFill>
                <a:ln w="88900">
                  <a:solidFill>
                    <a:srgbClr val="00B05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E34A-4233-B0A3-BDDDFEAB17B0}"/>
              </c:ext>
            </c:extLst>
          </c:dPt>
          <c:xVal>
            <c:numRef>
              <c:f>(Turbine!$F$6,Turbine!$F$8:$F$9)</c:f>
              <c:numCache>
                <c:formatCode>General</c:formatCode>
                <c:ptCount val="3"/>
                <c:pt idx="0">
                  <c:v>22395</c:v>
                </c:pt>
                <c:pt idx="1">
                  <c:v>26874</c:v>
                </c:pt>
                <c:pt idx="2">
                  <c:v>33593</c:v>
                </c:pt>
              </c:numCache>
            </c:numRef>
          </c:xVal>
          <c:yVal>
            <c:numRef>
              <c:f>(Turbine!$E$6,Turbine!$E$8:$E$9)</c:f>
              <c:numCache>
                <c:formatCode>General</c:formatCode>
                <c:ptCount val="3"/>
                <c:pt idx="0">
                  <c:v>73</c:v>
                </c:pt>
                <c:pt idx="1">
                  <c:v>74</c:v>
                </c:pt>
                <c:pt idx="2">
                  <c:v>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98F-4F2D-BCBD-C65EC355C95E}"/>
            </c:ext>
          </c:extLst>
        </c:ser>
        <c:ser>
          <c:idx val="4"/>
          <c:order val="4"/>
          <c:tx>
            <c:v>4mm dout</c:v>
          </c:tx>
          <c:spPr>
            <a:ln w="12700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plus"/>
            <c:size val="2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(Turbine!$F$14,Turbine!$F$16:$F$17)</c:f>
              <c:numCache>
                <c:formatCode>General</c:formatCode>
                <c:ptCount val="3"/>
                <c:pt idx="0">
                  <c:v>25595</c:v>
                </c:pt>
                <c:pt idx="1">
                  <c:v>30714</c:v>
                </c:pt>
                <c:pt idx="2">
                  <c:v>38392</c:v>
                </c:pt>
              </c:numCache>
            </c:numRef>
          </c:xVal>
          <c:yVal>
            <c:numRef>
              <c:f>(Turbine!$E$14,Turbine!$E$16:$E$17)</c:f>
              <c:numCache>
                <c:formatCode>General</c:formatCode>
                <c:ptCount val="3"/>
                <c:pt idx="0">
                  <c:v>73</c:v>
                </c:pt>
                <c:pt idx="1">
                  <c:v>74</c:v>
                </c:pt>
                <c:pt idx="2">
                  <c:v>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B98F-4F2D-BCBD-C65EC355C95E}"/>
            </c:ext>
          </c:extLst>
        </c:ser>
        <c:ser>
          <c:idx val="5"/>
          <c:order val="5"/>
          <c:tx>
            <c:v>4.5 mm dout</c:v>
          </c:tx>
          <c:spPr>
            <a:ln w="12700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star"/>
            <c:size val="2"/>
            <c:spPr>
              <a:solidFill>
                <a:schemeClr val="accent2"/>
              </a:solidFill>
              <a:ln w="9525">
                <a:solidFill>
                  <a:schemeClr val="accent2"/>
                </a:solidFill>
                <a:prstDash val="sysDash"/>
              </a:ln>
              <a:effectLst/>
            </c:spPr>
          </c:marker>
          <c:xVal>
            <c:numRef>
              <c:f>(Turbine!$F$22,Turbine!$F$24)</c:f>
              <c:numCache>
                <c:formatCode>General</c:formatCode>
                <c:ptCount val="2"/>
                <c:pt idx="0">
                  <c:v>28794</c:v>
                </c:pt>
                <c:pt idx="1">
                  <c:v>34553</c:v>
                </c:pt>
              </c:numCache>
            </c:numRef>
          </c:xVal>
          <c:yVal>
            <c:numRef>
              <c:f>(Turbine!$E$22,Turbine!$E$24)</c:f>
              <c:numCache>
                <c:formatCode>General</c:formatCode>
                <c:ptCount val="2"/>
                <c:pt idx="0">
                  <c:v>73</c:v>
                </c:pt>
                <c:pt idx="1">
                  <c:v>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B98F-4F2D-BCBD-C65EC355C9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332280"/>
        <c:axId val="156332672"/>
      </c:scatterChart>
      <c:valAx>
        <c:axId val="156332280"/>
        <c:scaling>
          <c:orientation val="minMax"/>
          <c:min val="200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n</a:t>
                </a:r>
                <a:r>
                  <a:rPr lang="de-DE" baseline="0"/>
                  <a:t> (1/min)</a:t>
                </a:r>
                <a:endParaRPr lang="de-D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56332672"/>
        <c:crosses val="autoZero"/>
        <c:crossBetween val="midCat"/>
      </c:valAx>
      <c:valAx>
        <c:axId val="156332672"/>
        <c:scaling>
          <c:orientation val="minMax"/>
          <c:min val="5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D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563322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d(mm)</a:t>
            </a:r>
            <a:r>
              <a:rPr lang="de-DE" baseline="0"/>
              <a:t> vs. N (1/min) for </a:t>
            </a:r>
            <a:r>
              <a:rPr lang="de-DE"/>
              <a:t>b</a:t>
            </a:r>
            <a:r>
              <a:rPr lang="de-DE" baseline="0"/>
              <a:t> = 3,5 mm</a:t>
            </a:r>
            <a:endParaRPr lang="de-DE"/>
          </a:p>
        </c:rich>
      </c:tx>
      <c:layout>
        <c:manualLayout>
          <c:xMode val="edge"/>
          <c:yMode val="edge"/>
          <c:x val="0.1283621732628327"/>
          <c:y val="4.629629629629629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11535870516185477"/>
          <c:y val="0.17171296296296296"/>
          <c:w val="0.72757696165419339"/>
          <c:h val="0.66996172353455818"/>
        </c:manualLayout>
      </c:layout>
      <c:scatterChart>
        <c:scatterStyle val="smoothMarker"/>
        <c:varyColors val="0"/>
        <c:ser>
          <c:idx val="0"/>
          <c:order val="0"/>
          <c:tx>
            <c:v>Ψ = 1,5 | din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Pump!$F$6:$F$12</c:f>
              <c:numCache>
                <c:formatCode>General</c:formatCode>
                <c:ptCount val="7"/>
                <c:pt idx="0">
                  <c:v>27072</c:v>
                </c:pt>
                <c:pt idx="1">
                  <c:v>24214</c:v>
                </c:pt>
                <c:pt idx="2">
                  <c:v>20970</c:v>
                </c:pt>
                <c:pt idx="3">
                  <c:v>19143</c:v>
                </c:pt>
                <c:pt idx="4">
                  <c:v>17122</c:v>
                </c:pt>
                <c:pt idx="5">
                  <c:v>14828</c:v>
                </c:pt>
                <c:pt idx="6">
                  <c:v>12107</c:v>
                </c:pt>
              </c:numCache>
            </c:numRef>
          </c:xVal>
          <c:yVal>
            <c:numRef>
              <c:f>Pump!$D$6:$D$12</c:f>
              <c:numCache>
                <c:formatCode>General</c:formatCode>
                <c:ptCount val="7"/>
                <c:pt idx="0">
                  <c:v>15</c:v>
                </c:pt>
                <c:pt idx="1">
                  <c:v>17</c:v>
                </c:pt>
                <c:pt idx="2">
                  <c:v>19</c:v>
                </c:pt>
                <c:pt idx="3">
                  <c:v>21</c:v>
                </c:pt>
                <c:pt idx="4">
                  <c:v>23</c:v>
                </c:pt>
                <c:pt idx="5">
                  <c:v>27</c:v>
                </c:pt>
                <c:pt idx="6">
                  <c:v>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36F-44FA-A92D-D4973DAD36B0}"/>
            </c:ext>
          </c:extLst>
        </c:ser>
        <c:ser>
          <c:idx val="1"/>
          <c:order val="1"/>
          <c:tx>
            <c:v>Ψ = 1,0 | din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Pump!$F$13:$F$18</c:f>
              <c:numCache>
                <c:formatCode>General</c:formatCode>
                <c:ptCount val="6"/>
                <c:pt idx="0">
                  <c:v>32820</c:v>
                </c:pt>
                <c:pt idx="1">
                  <c:v>28423</c:v>
                </c:pt>
                <c:pt idx="2">
                  <c:v>25947</c:v>
                </c:pt>
                <c:pt idx="3">
                  <c:v>23207</c:v>
                </c:pt>
                <c:pt idx="4">
                  <c:v>20098</c:v>
                </c:pt>
                <c:pt idx="5">
                  <c:v>16410</c:v>
                </c:pt>
              </c:numCache>
            </c:numRef>
          </c:xVal>
          <c:yVal>
            <c:numRef>
              <c:f>Pump!$D$13:$D$18</c:f>
              <c:numCache>
                <c:formatCode>General</c:formatCode>
                <c:ptCount val="6"/>
                <c:pt idx="0">
                  <c:v>15</c:v>
                </c:pt>
                <c:pt idx="1">
                  <c:v>17</c:v>
                </c:pt>
                <c:pt idx="2">
                  <c:v>19</c:v>
                </c:pt>
                <c:pt idx="3">
                  <c:v>21</c:v>
                </c:pt>
                <c:pt idx="4">
                  <c:v>24</c:v>
                </c:pt>
                <c:pt idx="5">
                  <c:v>30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36F-44FA-A92D-D4973DAD36B0}"/>
            </c:ext>
          </c:extLst>
        </c:ser>
        <c:ser>
          <c:idx val="2"/>
          <c:order val="2"/>
          <c:tx>
            <c:v>Ψ = 0,8 | din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Pt>
            <c:idx val="5"/>
            <c:marker>
              <c:symbol val="circle"/>
              <c:size val="5"/>
              <c:spPr>
                <a:solidFill>
                  <a:schemeClr val="accent2"/>
                </a:solidFill>
                <a:ln w="53975">
                  <a:solidFill>
                    <a:schemeClr val="accent2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33A1-48D2-B35E-5EE2C3D67178}"/>
              </c:ext>
            </c:extLst>
          </c:dPt>
          <c:xVal>
            <c:numRef>
              <c:f>Pump!$F$19:$F$24</c:f>
              <c:numCache>
                <c:formatCode>General</c:formatCode>
                <c:ptCount val="6"/>
                <c:pt idx="0">
                  <c:v>33601</c:v>
                </c:pt>
                <c:pt idx="1">
                  <c:v>30673</c:v>
                </c:pt>
                <c:pt idx="2">
                  <c:v>27435</c:v>
                </c:pt>
                <c:pt idx="3">
                  <c:v>23760</c:v>
                </c:pt>
                <c:pt idx="4">
                  <c:v>19400</c:v>
                </c:pt>
                <c:pt idx="5">
                  <c:v>13718</c:v>
                </c:pt>
              </c:numCache>
            </c:numRef>
          </c:xVal>
          <c:yVal>
            <c:numRef>
              <c:f>Pump!$D$19:$D$24</c:f>
              <c:numCache>
                <c:formatCode>General</c:formatCode>
                <c:ptCount val="6"/>
                <c:pt idx="0">
                  <c:v>16</c:v>
                </c:pt>
                <c:pt idx="1">
                  <c:v>18</c:v>
                </c:pt>
                <c:pt idx="2">
                  <c:v>20</c:v>
                </c:pt>
                <c:pt idx="3">
                  <c:v>23</c:v>
                </c:pt>
                <c:pt idx="4">
                  <c:v>28</c:v>
                </c:pt>
                <c:pt idx="5">
                  <c:v>40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36F-44FA-A92D-D4973DAD36B0}"/>
            </c:ext>
          </c:extLst>
        </c:ser>
        <c:ser>
          <c:idx val="3"/>
          <c:order val="3"/>
          <c:tx>
            <c:v>Ψ = 1,5 | dout</c:v>
          </c:tx>
          <c:spPr>
            <a:ln w="12700" cap="rnd">
              <a:solidFill>
                <a:srgbClr val="00B050"/>
              </a:solidFill>
              <a:prstDash val="sysDash"/>
              <a:round/>
            </a:ln>
            <a:effectLst/>
          </c:spPr>
          <c:marker>
            <c:symbol val="square"/>
            <c:size val="2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Pump!$F$6:$F$12</c:f>
              <c:numCache>
                <c:formatCode>General</c:formatCode>
                <c:ptCount val="7"/>
                <c:pt idx="0">
                  <c:v>27072</c:v>
                </c:pt>
                <c:pt idx="1">
                  <c:v>24214</c:v>
                </c:pt>
                <c:pt idx="2">
                  <c:v>20970</c:v>
                </c:pt>
                <c:pt idx="3">
                  <c:v>19143</c:v>
                </c:pt>
                <c:pt idx="4">
                  <c:v>17122</c:v>
                </c:pt>
                <c:pt idx="5">
                  <c:v>14828</c:v>
                </c:pt>
                <c:pt idx="6">
                  <c:v>12107</c:v>
                </c:pt>
              </c:numCache>
            </c:numRef>
          </c:xVal>
          <c:yVal>
            <c:numRef>
              <c:f>Pump!$E$6:$E$12</c:f>
              <c:numCache>
                <c:formatCode>General</c:formatCode>
                <c:ptCount val="7"/>
                <c:pt idx="0">
                  <c:v>16</c:v>
                </c:pt>
                <c:pt idx="1">
                  <c:v>20</c:v>
                </c:pt>
                <c:pt idx="2">
                  <c:v>26</c:v>
                </c:pt>
                <c:pt idx="3">
                  <c:v>31</c:v>
                </c:pt>
                <c:pt idx="4">
                  <c:v>39</c:v>
                </c:pt>
                <c:pt idx="5">
                  <c:v>52</c:v>
                </c:pt>
                <c:pt idx="6">
                  <c:v>78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536F-44FA-A92D-D4973DAD36B0}"/>
            </c:ext>
          </c:extLst>
        </c:ser>
        <c:ser>
          <c:idx val="4"/>
          <c:order val="4"/>
          <c:tx>
            <c:v>Ψ = 1,0 | dout</c:v>
          </c:tx>
          <c:spPr>
            <a:ln w="12700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square"/>
            <c:size val="2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Pump!$F$13:$F$18</c:f>
              <c:numCache>
                <c:formatCode>General</c:formatCode>
                <c:ptCount val="6"/>
                <c:pt idx="0">
                  <c:v>32820</c:v>
                </c:pt>
                <c:pt idx="1">
                  <c:v>28423</c:v>
                </c:pt>
                <c:pt idx="2">
                  <c:v>25947</c:v>
                </c:pt>
                <c:pt idx="3">
                  <c:v>23207</c:v>
                </c:pt>
                <c:pt idx="4">
                  <c:v>20098</c:v>
                </c:pt>
                <c:pt idx="5">
                  <c:v>16410</c:v>
                </c:pt>
              </c:numCache>
            </c:numRef>
          </c:xVal>
          <c:yVal>
            <c:numRef>
              <c:f>Pump!$E$13:$E$18</c:f>
              <c:numCache>
                <c:formatCode>General</c:formatCode>
                <c:ptCount val="6"/>
                <c:pt idx="0">
                  <c:v>16</c:v>
                </c:pt>
                <c:pt idx="1">
                  <c:v>21</c:v>
                </c:pt>
                <c:pt idx="2">
                  <c:v>26</c:v>
                </c:pt>
                <c:pt idx="3">
                  <c:v>32</c:v>
                </c:pt>
                <c:pt idx="4">
                  <c:v>43</c:v>
                </c:pt>
                <c:pt idx="5">
                  <c:v>64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536F-44FA-A92D-D4973DAD36B0}"/>
            </c:ext>
          </c:extLst>
        </c:ser>
        <c:ser>
          <c:idx val="5"/>
          <c:order val="5"/>
          <c:tx>
            <c:v>Ψ = 0,8 | dout</c:v>
          </c:tx>
          <c:spPr>
            <a:ln w="12700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square"/>
            <c:size val="2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Pt>
            <c:idx val="5"/>
            <c:marker>
              <c:symbol val="square"/>
              <c:size val="2"/>
              <c:spPr>
                <a:solidFill>
                  <a:schemeClr val="accent2"/>
                </a:solidFill>
                <a:ln w="73025">
                  <a:solidFill>
                    <a:schemeClr val="accent2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33A1-48D2-B35E-5EE2C3D67178}"/>
              </c:ext>
            </c:extLst>
          </c:dPt>
          <c:xVal>
            <c:numRef>
              <c:f>Pump!$F$19:$F$24</c:f>
              <c:numCache>
                <c:formatCode>General</c:formatCode>
                <c:ptCount val="6"/>
                <c:pt idx="0">
                  <c:v>33601</c:v>
                </c:pt>
                <c:pt idx="1">
                  <c:v>30673</c:v>
                </c:pt>
                <c:pt idx="2">
                  <c:v>27435</c:v>
                </c:pt>
                <c:pt idx="3">
                  <c:v>23760</c:v>
                </c:pt>
                <c:pt idx="4">
                  <c:v>19400</c:v>
                </c:pt>
                <c:pt idx="5">
                  <c:v>13718</c:v>
                </c:pt>
              </c:numCache>
            </c:numRef>
          </c:xVal>
          <c:yVal>
            <c:numRef>
              <c:f>Pump!$E$19:$E$24</c:f>
              <c:numCache>
                <c:formatCode>General</c:formatCode>
                <c:ptCount val="6"/>
                <c:pt idx="0">
                  <c:v>19</c:v>
                </c:pt>
                <c:pt idx="1">
                  <c:v>23</c:v>
                </c:pt>
                <c:pt idx="2">
                  <c:v>29</c:v>
                </c:pt>
                <c:pt idx="3">
                  <c:v>38</c:v>
                </c:pt>
                <c:pt idx="4">
                  <c:v>57</c:v>
                </c:pt>
                <c:pt idx="5">
                  <c:v>114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536F-44FA-A92D-D4973DAD36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0891304"/>
        <c:axId val="330894048"/>
      </c:scatterChart>
      <c:valAx>
        <c:axId val="3308913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baseline="0"/>
                  <a:t>N (1/min)</a:t>
                </a:r>
                <a:endParaRPr lang="es-E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30894048"/>
        <c:crosses val="autoZero"/>
        <c:crossBetween val="midCat"/>
      </c:valAx>
      <c:valAx>
        <c:axId val="33089404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d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308913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4648105527712427"/>
          <c:y val="0.32601669582968795"/>
          <c:w val="0.25351894472287562"/>
          <c:h val="0.4687532808398950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d(mm)</a:t>
            </a:r>
            <a:r>
              <a:rPr lang="de-DE" baseline="0"/>
              <a:t> vs. N (1/min) for </a:t>
            </a:r>
            <a:r>
              <a:rPr lang="de-DE"/>
              <a:t>b</a:t>
            </a:r>
            <a:r>
              <a:rPr lang="de-DE" baseline="0"/>
              <a:t> = 4 mm</a:t>
            </a:r>
            <a:endParaRPr lang="de-DE"/>
          </a:p>
        </c:rich>
      </c:tx>
      <c:layout>
        <c:manualLayout>
          <c:xMode val="edge"/>
          <c:yMode val="edge"/>
          <c:x val="0.12652503336523485"/>
          <c:y val="5.555555555555555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11535870516185477"/>
          <c:y val="0.17171296296296296"/>
          <c:w val="0.72757696165419339"/>
          <c:h val="0.66996172353455818"/>
        </c:manualLayout>
      </c:layout>
      <c:scatterChart>
        <c:scatterStyle val="smoothMarker"/>
        <c:varyColors val="0"/>
        <c:ser>
          <c:idx val="0"/>
          <c:order val="0"/>
          <c:tx>
            <c:v>Ψ = 1,5 | din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Pump!$F$30:$F$34</c:f>
              <c:numCache>
                <c:formatCode>General</c:formatCode>
                <c:ptCount val="5"/>
                <c:pt idx="0">
                  <c:v>20970</c:v>
                </c:pt>
                <c:pt idx="1">
                  <c:v>19143</c:v>
                </c:pt>
                <c:pt idx="2">
                  <c:v>17122</c:v>
                </c:pt>
                <c:pt idx="3">
                  <c:v>14828</c:v>
                </c:pt>
                <c:pt idx="4">
                  <c:v>12107</c:v>
                </c:pt>
              </c:numCache>
            </c:numRef>
          </c:xVal>
          <c:yVal>
            <c:numRef>
              <c:f>Pump!$D$30:$D$34</c:f>
              <c:numCache>
                <c:formatCode>General</c:formatCode>
                <c:ptCount val="5"/>
                <c:pt idx="0">
                  <c:v>19</c:v>
                </c:pt>
                <c:pt idx="1">
                  <c:v>21</c:v>
                </c:pt>
                <c:pt idx="2">
                  <c:v>23</c:v>
                </c:pt>
                <c:pt idx="3">
                  <c:v>27</c:v>
                </c:pt>
                <c:pt idx="4">
                  <c:v>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BF3-4144-9189-5525AA20FDA4}"/>
            </c:ext>
          </c:extLst>
        </c:ser>
        <c:ser>
          <c:idx val="1"/>
          <c:order val="1"/>
          <c:tx>
            <c:v>Ψ = 1,0 | din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Pump!$F$36:$F$40</c:f>
              <c:numCache>
                <c:formatCode>General</c:formatCode>
                <c:ptCount val="5"/>
                <c:pt idx="0">
                  <c:v>28423</c:v>
                </c:pt>
                <c:pt idx="1">
                  <c:v>25947</c:v>
                </c:pt>
                <c:pt idx="2">
                  <c:v>23207</c:v>
                </c:pt>
                <c:pt idx="3">
                  <c:v>20098</c:v>
                </c:pt>
                <c:pt idx="4">
                  <c:v>16410</c:v>
                </c:pt>
              </c:numCache>
            </c:numRef>
          </c:xVal>
          <c:yVal>
            <c:numRef>
              <c:f>Pump!$D$36:$D$40</c:f>
              <c:numCache>
                <c:formatCode>General</c:formatCode>
                <c:ptCount val="5"/>
                <c:pt idx="0">
                  <c:v>17</c:v>
                </c:pt>
                <c:pt idx="1">
                  <c:v>19</c:v>
                </c:pt>
                <c:pt idx="2">
                  <c:v>21</c:v>
                </c:pt>
                <c:pt idx="3">
                  <c:v>24</c:v>
                </c:pt>
                <c:pt idx="4">
                  <c:v>30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BF3-4144-9189-5525AA20FDA4}"/>
            </c:ext>
          </c:extLst>
        </c:ser>
        <c:ser>
          <c:idx val="2"/>
          <c:order val="2"/>
          <c:tx>
            <c:v>Ψ = 0,8 | din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Pump!$F$41:$F$46</c:f>
              <c:numCache>
                <c:formatCode>General</c:formatCode>
                <c:ptCount val="6"/>
                <c:pt idx="0">
                  <c:v>33601</c:v>
                </c:pt>
                <c:pt idx="1">
                  <c:v>30673</c:v>
                </c:pt>
                <c:pt idx="2">
                  <c:v>27435</c:v>
                </c:pt>
                <c:pt idx="3">
                  <c:v>23760</c:v>
                </c:pt>
                <c:pt idx="4">
                  <c:v>19400</c:v>
                </c:pt>
                <c:pt idx="5">
                  <c:v>13718</c:v>
                </c:pt>
              </c:numCache>
            </c:numRef>
          </c:xVal>
          <c:yVal>
            <c:numRef>
              <c:f>Pump!$D$41:$D$46</c:f>
              <c:numCache>
                <c:formatCode>General</c:formatCode>
                <c:ptCount val="6"/>
                <c:pt idx="0">
                  <c:v>16</c:v>
                </c:pt>
                <c:pt idx="1">
                  <c:v>18</c:v>
                </c:pt>
                <c:pt idx="2">
                  <c:v>20</c:v>
                </c:pt>
                <c:pt idx="3">
                  <c:v>23</c:v>
                </c:pt>
                <c:pt idx="4">
                  <c:v>28</c:v>
                </c:pt>
                <c:pt idx="5">
                  <c:v>40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BF3-4144-9189-5525AA20FDA4}"/>
            </c:ext>
          </c:extLst>
        </c:ser>
        <c:ser>
          <c:idx val="3"/>
          <c:order val="3"/>
          <c:tx>
            <c:v>Ψ = 1,5 | dout</c:v>
          </c:tx>
          <c:spPr>
            <a:ln w="12700" cap="rnd">
              <a:solidFill>
                <a:srgbClr val="00B050"/>
              </a:solidFill>
              <a:prstDash val="sysDash"/>
              <a:round/>
            </a:ln>
            <a:effectLst/>
          </c:spPr>
          <c:marker>
            <c:symbol val="square"/>
            <c:size val="2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Pump!$F$30:$F$34</c:f>
              <c:numCache>
                <c:formatCode>General</c:formatCode>
                <c:ptCount val="5"/>
                <c:pt idx="0">
                  <c:v>20970</c:v>
                </c:pt>
                <c:pt idx="1">
                  <c:v>19143</c:v>
                </c:pt>
                <c:pt idx="2">
                  <c:v>17122</c:v>
                </c:pt>
                <c:pt idx="3">
                  <c:v>14828</c:v>
                </c:pt>
                <c:pt idx="4">
                  <c:v>12107</c:v>
                </c:pt>
              </c:numCache>
            </c:numRef>
          </c:xVal>
          <c:yVal>
            <c:numRef>
              <c:f>Pump!$E$30:$E$34</c:f>
              <c:numCache>
                <c:formatCode>General</c:formatCode>
                <c:ptCount val="5"/>
                <c:pt idx="0">
                  <c:v>23</c:v>
                </c:pt>
                <c:pt idx="1">
                  <c:v>27</c:v>
                </c:pt>
                <c:pt idx="2">
                  <c:v>34</c:v>
                </c:pt>
                <c:pt idx="3">
                  <c:v>46</c:v>
                </c:pt>
                <c:pt idx="4">
                  <c:v>68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BF3-4144-9189-5525AA20FDA4}"/>
            </c:ext>
          </c:extLst>
        </c:ser>
        <c:ser>
          <c:idx val="4"/>
          <c:order val="4"/>
          <c:tx>
            <c:v>Ψ = 1,0 | dout</c:v>
          </c:tx>
          <c:spPr>
            <a:ln w="12700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square"/>
            <c:size val="2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Pump!$F$36:$F$40</c:f>
              <c:numCache>
                <c:formatCode>General</c:formatCode>
                <c:ptCount val="5"/>
                <c:pt idx="0">
                  <c:v>28423</c:v>
                </c:pt>
                <c:pt idx="1">
                  <c:v>25947</c:v>
                </c:pt>
                <c:pt idx="2">
                  <c:v>23207</c:v>
                </c:pt>
                <c:pt idx="3">
                  <c:v>20098</c:v>
                </c:pt>
                <c:pt idx="4">
                  <c:v>16410</c:v>
                </c:pt>
              </c:numCache>
            </c:numRef>
          </c:xVal>
          <c:yVal>
            <c:numRef>
              <c:f>Pump!$E$36:$E$40</c:f>
              <c:numCache>
                <c:formatCode>General</c:formatCode>
                <c:ptCount val="5"/>
                <c:pt idx="0">
                  <c:v>19</c:v>
                </c:pt>
                <c:pt idx="1">
                  <c:v>22</c:v>
                </c:pt>
                <c:pt idx="2">
                  <c:v>28</c:v>
                </c:pt>
                <c:pt idx="3">
                  <c:v>37</c:v>
                </c:pt>
                <c:pt idx="4">
                  <c:v>56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ABF3-4144-9189-5525AA20FDA4}"/>
            </c:ext>
          </c:extLst>
        </c:ser>
        <c:ser>
          <c:idx val="5"/>
          <c:order val="5"/>
          <c:tx>
            <c:v>Ψ = 0,8 | dout</c:v>
          </c:tx>
          <c:spPr>
            <a:ln w="12700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square"/>
            <c:size val="2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Pump!$F$41:$F$46</c:f>
              <c:numCache>
                <c:formatCode>General</c:formatCode>
                <c:ptCount val="6"/>
                <c:pt idx="0">
                  <c:v>33601</c:v>
                </c:pt>
                <c:pt idx="1">
                  <c:v>30673</c:v>
                </c:pt>
                <c:pt idx="2">
                  <c:v>27435</c:v>
                </c:pt>
                <c:pt idx="3">
                  <c:v>23760</c:v>
                </c:pt>
                <c:pt idx="4">
                  <c:v>19400</c:v>
                </c:pt>
                <c:pt idx="5">
                  <c:v>13718</c:v>
                </c:pt>
              </c:numCache>
            </c:numRef>
          </c:xVal>
          <c:yVal>
            <c:numRef>
              <c:f>Pump!$E$41:$E$46</c:f>
              <c:numCache>
                <c:formatCode>General</c:formatCode>
                <c:ptCount val="6"/>
                <c:pt idx="0">
                  <c:v>17</c:v>
                </c:pt>
                <c:pt idx="1">
                  <c:v>20</c:v>
                </c:pt>
                <c:pt idx="2">
                  <c:v>25</c:v>
                </c:pt>
                <c:pt idx="3">
                  <c:v>33</c:v>
                </c:pt>
                <c:pt idx="4">
                  <c:v>50</c:v>
                </c:pt>
                <c:pt idx="5">
                  <c:v>100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ABF3-4144-9189-5525AA20FD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0891304"/>
        <c:axId val="330894048"/>
      </c:scatterChart>
      <c:valAx>
        <c:axId val="3308913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baseline="0"/>
                  <a:t>N (1/min)</a:t>
                </a:r>
                <a:endParaRPr lang="es-E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30894048"/>
        <c:crosses val="autoZero"/>
        <c:crossBetween val="midCat"/>
      </c:valAx>
      <c:valAx>
        <c:axId val="33089404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d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308913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4648105527712427"/>
          <c:y val="0.32601669582968795"/>
          <c:w val="0.25351894472287562"/>
          <c:h val="0.4687532808398950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d(mm)</a:t>
            </a:r>
            <a:r>
              <a:rPr lang="de-DE" baseline="0"/>
              <a:t> vs. N (1/min) for </a:t>
            </a:r>
            <a:r>
              <a:rPr lang="de-DE"/>
              <a:t>b</a:t>
            </a:r>
            <a:r>
              <a:rPr lang="de-DE" baseline="0"/>
              <a:t> = 4,5 mm</a:t>
            </a:r>
            <a:endParaRPr lang="de-DE"/>
          </a:p>
        </c:rich>
      </c:tx>
      <c:layout>
        <c:manualLayout>
          <c:xMode val="edge"/>
          <c:yMode val="edge"/>
          <c:x val="0.11012004918191563"/>
          <c:y val="3.70370370370370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11535870516185477"/>
          <c:y val="0.17171296296296296"/>
          <c:w val="0.69109271349235923"/>
          <c:h val="0.66996172353455818"/>
        </c:manualLayout>
      </c:layout>
      <c:scatterChart>
        <c:scatterStyle val="smoothMarker"/>
        <c:varyColors val="0"/>
        <c:ser>
          <c:idx val="0"/>
          <c:order val="0"/>
          <c:tx>
            <c:v>Ψ = 1,5 | din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Pump!$F$52:$F$56</c:f>
              <c:numCache>
                <c:formatCode>General</c:formatCode>
                <c:ptCount val="5"/>
                <c:pt idx="0">
                  <c:v>20970</c:v>
                </c:pt>
                <c:pt idx="1">
                  <c:v>19143</c:v>
                </c:pt>
                <c:pt idx="2">
                  <c:v>17122</c:v>
                </c:pt>
                <c:pt idx="3">
                  <c:v>14828</c:v>
                </c:pt>
                <c:pt idx="4">
                  <c:v>12107</c:v>
                </c:pt>
              </c:numCache>
            </c:numRef>
          </c:xVal>
          <c:yVal>
            <c:numRef>
              <c:f>Pump!$D$52:$D$56</c:f>
              <c:numCache>
                <c:formatCode>General</c:formatCode>
                <c:ptCount val="5"/>
                <c:pt idx="0">
                  <c:v>19</c:v>
                </c:pt>
                <c:pt idx="1">
                  <c:v>21</c:v>
                </c:pt>
                <c:pt idx="2">
                  <c:v>23</c:v>
                </c:pt>
                <c:pt idx="3">
                  <c:v>27</c:v>
                </c:pt>
                <c:pt idx="4">
                  <c:v>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174-42C9-B322-F8886433CE27}"/>
            </c:ext>
          </c:extLst>
        </c:ser>
        <c:ser>
          <c:idx val="1"/>
          <c:order val="1"/>
          <c:tx>
            <c:v>Ψ = 1,0 | din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Pump!$F$59:$F$62</c:f>
              <c:numCache>
                <c:formatCode>General</c:formatCode>
                <c:ptCount val="4"/>
                <c:pt idx="0">
                  <c:v>25947</c:v>
                </c:pt>
                <c:pt idx="1">
                  <c:v>23207</c:v>
                </c:pt>
                <c:pt idx="2">
                  <c:v>20098</c:v>
                </c:pt>
                <c:pt idx="3">
                  <c:v>16410</c:v>
                </c:pt>
              </c:numCache>
            </c:numRef>
          </c:xVal>
          <c:yVal>
            <c:numRef>
              <c:f>Pump!$D$59:$D$62</c:f>
              <c:numCache>
                <c:formatCode>General</c:formatCode>
                <c:ptCount val="4"/>
                <c:pt idx="0">
                  <c:v>19</c:v>
                </c:pt>
                <c:pt idx="1">
                  <c:v>21</c:v>
                </c:pt>
                <c:pt idx="2">
                  <c:v>24</c:v>
                </c:pt>
                <c:pt idx="3">
                  <c:v>30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174-42C9-B322-F8886433CE27}"/>
            </c:ext>
          </c:extLst>
        </c:ser>
        <c:ser>
          <c:idx val="2"/>
          <c:order val="2"/>
          <c:tx>
            <c:v>Ψ = 0,8 | din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Pump!$F$65:$F$68</c:f>
              <c:numCache>
                <c:formatCode>General</c:formatCode>
                <c:ptCount val="4"/>
                <c:pt idx="0">
                  <c:v>27435</c:v>
                </c:pt>
                <c:pt idx="1">
                  <c:v>23760</c:v>
                </c:pt>
                <c:pt idx="2">
                  <c:v>19400</c:v>
                </c:pt>
                <c:pt idx="3">
                  <c:v>13718</c:v>
                </c:pt>
              </c:numCache>
            </c:numRef>
          </c:xVal>
          <c:yVal>
            <c:numRef>
              <c:f>Pump!$D$65:$D$68</c:f>
              <c:numCache>
                <c:formatCode>General</c:formatCode>
                <c:ptCount val="4"/>
                <c:pt idx="0">
                  <c:v>20</c:v>
                </c:pt>
                <c:pt idx="1">
                  <c:v>23</c:v>
                </c:pt>
                <c:pt idx="2">
                  <c:v>28</c:v>
                </c:pt>
                <c:pt idx="3">
                  <c:v>40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174-42C9-B322-F8886433CE27}"/>
            </c:ext>
          </c:extLst>
        </c:ser>
        <c:ser>
          <c:idx val="3"/>
          <c:order val="3"/>
          <c:tx>
            <c:v>Ψ = 1,5 | dout</c:v>
          </c:tx>
          <c:spPr>
            <a:ln w="12700" cap="rnd">
              <a:solidFill>
                <a:srgbClr val="00B050"/>
              </a:solidFill>
              <a:prstDash val="sysDash"/>
              <a:round/>
            </a:ln>
            <a:effectLst/>
          </c:spPr>
          <c:marker>
            <c:symbol val="square"/>
            <c:size val="2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Pump!$F$52:$F$56</c:f>
              <c:numCache>
                <c:formatCode>General</c:formatCode>
                <c:ptCount val="5"/>
                <c:pt idx="0">
                  <c:v>20970</c:v>
                </c:pt>
                <c:pt idx="1">
                  <c:v>19143</c:v>
                </c:pt>
                <c:pt idx="2">
                  <c:v>17122</c:v>
                </c:pt>
                <c:pt idx="3">
                  <c:v>14828</c:v>
                </c:pt>
                <c:pt idx="4">
                  <c:v>12107</c:v>
                </c:pt>
              </c:numCache>
            </c:numRef>
          </c:xVal>
          <c:yVal>
            <c:numRef>
              <c:f>Pump!$E$52:$E$56</c:f>
              <c:numCache>
                <c:formatCode>General</c:formatCode>
                <c:ptCount val="5"/>
                <c:pt idx="0">
                  <c:v>20</c:v>
                </c:pt>
                <c:pt idx="1">
                  <c:v>24</c:v>
                </c:pt>
                <c:pt idx="2">
                  <c:v>30</c:v>
                </c:pt>
                <c:pt idx="3">
                  <c:v>41</c:v>
                </c:pt>
                <c:pt idx="4">
                  <c:v>61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174-42C9-B322-F8886433CE27}"/>
            </c:ext>
          </c:extLst>
        </c:ser>
        <c:ser>
          <c:idx val="4"/>
          <c:order val="4"/>
          <c:tx>
            <c:v>Ψ = 1,0 | dout</c:v>
          </c:tx>
          <c:spPr>
            <a:ln w="12700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square"/>
            <c:size val="2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Pump!$F$59:$F$62</c:f>
              <c:numCache>
                <c:formatCode>General</c:formatCode>
                <c:ptCount val="4"/>
                <c:pt idx="0">
                  <c:v>25947</c:v>
                </c:pt>
                <c:pt idx="1">
                  <c:v>23207</c:v>
                </c:pt>
                <c:pt idx="2">
                  <c:v>20098</c:v>
                </c:pt>
                <c:pt idx="3">
                  <c:v>16410</c:v>
                </c:pt>
              </c:numCache>
            </c:numRef>
          </c:xVal>
          <c:yVal>
            <c:numRef>
              <c:f>Pump!$E$59:$E$62</c:f>
              <c:numCache>
                <c:formatCode>General</c:formatCode>
                <c:ptCount val="4"/>
                <c:pt idx="0">
                  <c:v>20</c:v>
                </c:pt>
                <c:pt idx="1">
                  <c:v>25</c:v>
                </c:pt>
                <c:pt idx="2">
                  <c:v>33</c:v>
                </c:pt>
                <c:pt idx="3">
                  <c:v>50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C174-42C9-B322-F8886433CE27}"/>
            </c:ext>
          </c:extLst>
        </c:ser>
        <c:ser>
          <c:idx val="5"/>
          <c:order val="5"/>
          <c:tx>
            <c:v>Ψ = 0,8 | dout</c:v>
          </c:tx>
          <c:spPr>
            <a:ln w="12700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square"/>
            <c:size val="2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Pump!$F$65:$F$68</c:f>
              <c:numCache>
                <c:formatCode>General</c:formatCode>
                <c:ptCount val="4"/>
                <c:pt idx="0">
                  <c:v>27435</c:v>
                </c:pt>
                <c:pt idx="1">
                  <c:v>23760</c:v>
                </c:pt>
                <c:pt idx="2">
                  <c:v>19400</c:v>
                </c:pt>
                <c:pt idx="3">
                  <c:v>13718</c:v>
                </c:pt>
              </c:numCache>
            </c:numRef>
          </c:xVal>
          <c:yVal>
            <c:numRef>
              <c:f>Pump!$E$65:$E$68</c:f>
              <c:numCache>
                <c:formatCode>General</c:formatCode>
                <c:ptCount val="4"/>
                <c:pt idx="0">
                  <c:v>22</c:v>
                </c:pt>
                <c:pt idx="1">
                  <c:v>30</c:v>
                </c:pt>
                <c:pt idx="2">
                  <c:v>44</c:v>
                </c:pt>
                <c:pt idx="3">
                  <c:v>89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C174-42C9-B322-F8886433CE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0891304"/>
        <c:axId val="330894048"/>
      </c:scatterChart>
      <c:valAx>
        <c:axId val="3308913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baseline="0"/>
                  <a:t>N (1/min)</a:t>
                </a:r>
                <a:endParaRPr lang="es-E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30894048"/>
        <c:crosses val="autoZero"/>
        <c:crossBetween val="midCat"/>
      </c:valAx>
      <c:valAx>
        <c:axId val="33089404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d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308913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4648105527712427"/>
          <c:y val="0.32601669582968795"/>
          <c:w val="0.25351894472287562"/>
          <c:h val="0.4687532808398950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d(mm)</a:t>
            </a:r>
            <a:r>
              <a:rPr lang="de-DE" baseline="0"/>
              <a:t> vs. N (1/min) for </a:t>
            </a:r>
            <a:r>
              <a:rPr lang="de-DE"/>
              <a:t>b</a:t>
            </a:r>
            <a:r>
              <a:rPr lang="de-DE" baseline="0"/>
              <a:t> = 5 mm</a:t>
            </a:r>
            <a:endParaRPr lang="de-DE"/>
          </a:p>
        </c:rich>
      </c:tx>
      <c:layout>
        <c:manualLayout>
          <c:xMode val="edge"/>
          <c:yMode val="edge"/>
          <c:x val="0.11349494473600835"/>
          <c:y val="3.703703703703703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11535870516185477"/>
          <c:y val="0.17171296296296296"/>
          <c:w val="0.65982050078221577"/>
          <c:h val="0.66996172353455818"/>
        </c:manualLayout>
      </c:layout>
      <c:scatterChart>
        <c:scatterStyle val="smoothMarker"/>
        <c:varyColors val="0"/>
        <c:ser>
          <c:idx val="0"/>
          <c:order val="0"/>
          <c:tx>
            <c:v>Ψ = 1,5 | din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Pump!$F$75:$F$78</c:f>
              <c:numCache>
                <c:formatCode>General</c:formatCode>
                <c:ptCount val="4"/>
                <c:pt idx="0">
                  <c:v>19143</c:v>
                </c:pt>
                <c:pt idx="1">
                  <c:v>17122</c:v>
                </c:pt>
                <c:pt idx="2">
                  <c:v>14828</c:v>
                </c:pt>
                <c:pt idx="3">
                  <c:v>12107</c:v>
                </c:pt>
              </c:numCache>
            </c:numRef>
          </c:xVal>
          <c:yVal>
            <c:numRef>
              <c:f>Pump!$D$75:$D$78</c:f>
              <c:numCache>
                <c:formatCode>General</c:formatCode>
                <c:ptCount val="4"/>
                <c:pt idx="0">
                  <c:v>21</c:v>
                </c:pt>
                <c:pt idx="1">
                  <c:v>23</c:v>
                </c:pt>
                <c:pt idx="2">
                  <c:v>27</c:v>
                </c:pt>
                <c:pt idx="3">
                  <c:v>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471-4CDB-B72B-1A38AA386DBD}"/>
            </c:ext>
          </c:extLst>
        </c:ser>
        <c:ser>
          <c:idx val="1"/>
          <c:order val="1"/>
          <c:tx>
            <c:v>Ψ = 1,0 | din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Pump!$F$82:$F$84</c:f>
              <c:numCache>
                <c:formatCode>General</c:formatCode>
                <c:ptCount val="3"/>
                <c:pt idx="0">
                  <c:v>23207</c:v>
                </c:pt>
                <c:pt idx="1">
                  <c:v>20098</c:v>
                </c:pt>
                <c:pt idx="2">
                  <c:v>16410</c:v>
                </c:pt>
              </c:numCache>
            </c:numRef>
          </c:xVal>
          <c:yVal>
            <c:numRef>
              <c:f>Pump!$D$82:$D$84</c:f>
              <c:numCache>
                <c:formatCode>General</c:formatCode>
                <c:ptCount val="3"/>
                <c:pt idx="0">
                  <c:v>21</c:v>
                </c:pt>
                <c:pt idx="1">
                  <c:v>24</c:v>
                </c:pt>
                <c:pt idx="2">
                  <c:v>30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471-4CDB-B72B-1A38AA386DBD}"/>
            </c:ext>
          </c:extLst>
        </c:ser>
        <c:ser>
          <c:idx val="2"/>
          <c:order val="2"/>
          <c:tx>
            <c:v>Ψ = 0,8 | din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Pump!$F$88:$F$90</c:f>
              <c:numCache>
                <c:formatCode>General</c:formatCode>
                <c:ptCount val="3"/>
                <c:pt idx="0">
                  <c:v>23760</c:v>
                </c:pt>
                <c:pt idx="1">
                  <c:v>19400</c:v>
                </c:pt>
                <c:pt idx="2">
                  <c:v>13718</c:v>
                </c:pt>
              </c:numCache>
            </c:numRef>
          </c:xVal>
          <c:yVal>
            <c:numRef>
              <c:f>Pump!$D$88:$D$90</c:f>
              <c:numCache>
                <c:formatCode>General</c:formatCode>
                <c:ptCount val="3"/>
                <c:pt idx="0">
                  <c:v>23</c:v>
                </c:pt>
                <c:pt idx="1">
                  <c:v>28</c:v>
                </c:pt>
                <c:pt idx="2">
                  <c:v>40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471-4CDB-B72B-1A38AA386DBD}"/>
            </c:ext>
          </c:extLst>
        </c:ser>
        <c:ser>
          <c:idx val="3"/>
          <c:order val="3"/>
          <c:tx>
            <c:v>Ψ = 1,5 | dout</c:v>
          </c:tx>
          <c:spPr>
            <a:ln w="12700" cap="rnd">
              <a:solidFill>
                <a:srgbClr val="00B050"/>
              </a:solidFill>
              <a:prstDash val="sysDash"/>
              <a:round/>
            </a:ln>
            <a:effectLst/>
          </c:spPr>
          <c:marker>
            <c:symbol val="square"/>
            <c:size val="2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Pump!$F$75:$F$78</c:f>
              <c:numCache>
                <c:formatCode>General</c:formatCode>
                <c:ptCount val="4"/>
                <c:pt idx="0">
                  <c:v>19143</c:v>
                </c:pt>
                <c:pt idx="1">
                  <c:v>17122</c:v>
                </c:pt>
                <c:pt idx="2">
                  <c:v>14828</c:v>
                </c:pt>
                <c:pt idx="3">
                  <c:v>12107</c:v>
                </c:pt>
              </c:numCache>
            </c:numRef>
          </c:xVal>
          <c:yVal>
            <c:numRef>
              <c:f>Pump!$E$75:$E$78</c:f>
              <c:numCache>
                <c:formatCode>General</c:formatCode>
                <c:ptCount val="4"/>
                <c:pt idx="0">
                  <c:v>22</c:v>
                </c:pt>
                <c:pt idx="1">
                  <c:v>27</c:v>
                </c:pt>
                <c:pt idx="2">
                  <c:v>36</c:v>
                </c:pt>
                <c:pt idx="3">
                  <c:v>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471-4CDB-B72B-1A38AA386DBD}"/>
            </c:ext>
          </c:extLst>
        </c:ser>
        <c:ser>
          <c:idx val="4"/>
          <c:order val="4"/>
          <c:tx>
            <c:v>Ψ = 1,0 | dout</c:v>
          </c:tx>
          <c:spPr>
            <a:ln w="12700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square"/>
            <c:size val="2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Pump!$F$82:$F$84</c:f>
              <c:numCache>
                <c:formatCode>General</c:formatCode>
                <c:ptCount val="3"/>
                <c:pt idx="0">
                  <c:v>23207</c:v>
                </c:pt>
                <c:pt idx="1">
                  <c:v>20098</c:v>
                </c:pt>
                <c:pt idx="2">
                  <c:v>16410</c:v>
                </c:pt>
              </c:numCache>
            </c:numRef>
          </c:xVal>
          <c:yVal>
            <c:numRef>
              <c:f>Pump!$E$82:$E$84</c:f>
              <c:numCache>
                <c:formatCode>General</c:formatCode>
                <c:ptCount val="3"/>
                <c:pt idx="0">
                  <c:v>22</c:v>
                </c:pt>
                <c:pt idx="1">
                  <c:v>30</c:v>
                </c:pt>
                <c:pt idx="2">
                  <c:v>43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471-4CDB-B72B-1A38AA386DBD}"/>
            </c:ext>
          </c:extLst>
        </c:ser>
        <c:ser>
          <c:idx val="5"/>
          <c:order val="5"/>
          <c:tx>
            <c:v>Ψ = 0,8 | dout</c:v>
          </c:tx>
          <c:spPr>
            <a:ln w="12700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square"/>
            <c:size val="2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Pump!$F$88:$F$90</c:f>
              <c:numCache>
                <c:formatCode>General</c:formatCode>
                <c:ptCount val="3"/>
                <c:pt idx="0">
                  <c:v>23760</c:v>
                </c:pt>
                <c:pt idx="1">
                  <c:v>19400</c:v>
                </c:pt>
                <c:pt idx="2">
                  <c:v>13718</c:v>
                </c:pt>
              </c:numCache>
            </c:numRef>
          </c:xVal>
          <c:yVal>
            <c:numRef>
              <c:f>Pump!$E$88:$E$90</c:f>
              <c:numCache>
                <c:formatCode>General</c:formatCode>
                <c:ptCount val="3"/>
                <c:pt idx="0">
                  <c:v>27</c:v>
                </c:pt>
                <c:pt idx="1">
                  <c:v>40</c:v>
                </c:pt>
                <c:pt idx="2">
                  <c:v>80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1471-4CDB-B72B-1A38AA386D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0891304"/>
        <c:axId val="330894048"/>
      </c:scatterChart>
      <c:valAx>
        <c:axId val="3308913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baseline="0"/>
                  <a:t>N (1/min)</a:t>
                </a:r>
                <a:endParaRPr lang="es-E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30894048"/>
        <c:crosses val="autoZero"/>
        <c:crossBetween val="midCat"/>
      </c:valAx>
      <c:valAx>
        <c:axId val="33089404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d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308913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4648105527712427"/>
          <c:y val="0.32601669582968795"/>
          <c:w val="0.25351894472287562"/>
          <c:h val="0.4687532808398950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d(mm)</a:t>
            </a:r>
            <a:r>
              <a:rPr lang="de-DE" baseline="0"/>
              <a:t> vs. N (1/min) for </a:t>
            </a:r>
            <a:r>
              <a:rPr lang="de-DE"/>
              <a:t>b</a:t>
            </a:r>
            <a:r>
              <a:rPr lang="de-DE" baseline="0"/>
              <a:t> = 5,5 mm</a:t>
            </a:r>
            <a:endParaRPr lang="de-DE"/>
          </a:p>
        </c:rich>
      </c:tx>
      <c:layout>
        <c:manualLayout>
          <c:xMode val="edge"/>
          <c:yMode val="edge"/>
          <c:x val="0.11533208463360622"/>
          <c:y val="4.629629629629629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11535870516185477"/>
          <c:y val="0.17171296296296296"/>
          <c:w val="0.66503253623390635"/>
          <c:h val="0.66996172353455818"/>
        </c:manualLayout>
      </c:layout>
      <c:scatterChart>
        <c:scatterStyle val="smoothMarker"/>
        <c:varyColors val="0"/>
        <c:ser>
          <c:idx val="0"/>
          <c:order val="0"/>
          <c:tx>
            <c:v>Ψ = 1,5 | din</c:v>
          </c:tx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Pump!$F$98:$F$100</c:f>
              <c:numCache>
                <c:formatCode>General</c:formatCode>
                <c:ptCount val="3"/>
                <c:pt idx="0">
                  <c:v>17122</c:v>
                </c:pt>
                <c:pt idx="1">
                  <c:v>14828</c:v>
                </c:pt>
                <c:pt idx="2">
                  <c:v>12107</c:v>
                </c:pt>
              </c:numCache>
            </c:numRef>
          </c:xVal>
          <c:yVal>
            <c:numRef>
              <c:f>Pump!$D$98:$D$100</c:f>
              <c:numCache>
                <c:formatCode>General</c:formatCode>
                <c:ptCount val="3"/>
                <c:pt idx="0">
                  <c:v>23</c:v>
                </c:pt>
                <c:pt idx="1">
                  <c:v>27</c:v>
                </c:pt>
                <c:pt idx="2">
                  <c:v>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969-416A-A3AF-4FBDD441313A}"/>
            </c:ext>
          </c:extLst>
        </c:ser>
        <c:ser>
          <c:idx val="1"/>
          <c:order val="1"/>
          <c:tx>
            <c:v>Ψ = 1,0 | din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Pump!$F$105:$F$106</c:f>
              <c:numCache>
                <c:formatCode>General</c:formatCode>
                <c:ptCount val="2"/>
                <c:pt idx="0">
                  <c:v>20098</c:v>
                </c:pt>
                <c:pt idx="1">
                  <c:v>16410</c:v>
                </c:pt>
              </c:numCache>
            </c:numRef>
          </c:xVal>
          <c:yVal>
            <c:numRef>
              <c:f>Pump!$D$105:$D$106</c:f>
              <c:numCache>
                <c:formatCode>General</c:formatCode>
                <c:ptCount val="2"/>
                <c:pt idx="0">
                  <c:v>24</c:v>
                </c:pt>
                <c:pt idx="1">
                  <c:v>30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969-416A-A3AF-4FBDD441313A}"/>
            </c:ext>
          </c:extLst>
        </c:ser>
        <c:ser>
          <c:idx val="2"/>
          <c:order val="2"/>
          <c:tx>
            <c:v>Ψ = 0,8 | din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Pump!$F$110:$F$112</c:f>
              <c:numCache>
                <c:formatCode>General</c:formatCode>
                <c:ptCount val="3"/>
                <c:pt idx="0">
                  <c:v>23760</c:v>
                </c:pt>
                <c:pt idx="1">
                  <c:v>19400</c:v>
                </c:pt>
                <c:pt idx="2">
                  <c:v>13718</c:v>
                </c:pt>
              </c:numCache>
            </c:numRef>
          </c:xVal>
          <c:yVal>
            <c:numRef>
              <c:f>Pump!$D$110:$D$112</c:f>
              <c:numCache>
                <c:formatCode>General</c:formatCode>
                <c:ptCount val="3"/>
                <c:pt idx="0">
                  <c:v>23</c:v>
                </c:pt>
                <c:pt idx="1">
                  <c:v>28</c:v>
                </c:pt>
                <c:pt idx="2">
                  <c:v>40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7969-416A-A3AF-4FBDD441313A}"/>
            </c:ext>
          </c:extLst>
        </c:ser>
        <c:ser>
          <c:idx val="3"/>
          <c:order val="3"/>
          <c:tx>
            <c:v>Ψ = 1,5 | dout</c:v>
          </c:tx>
          <c:spPr>
            <a:ln w="12700" cap="rnd">
              <a:solidFill>
                <a:srgbClr val="00B050"/>
              </a:solidFill>
              <a:prstDash val="sysDash"/>
              <a:round/>
            </a:ln>
            <a:effectLst/>
          </c:spPr>
          <c:marker>
            <c:symbol val="square"/>
            <c:size val="2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Pump!$F$98:$F$100</c:f>
              <c:numCache>
                <c:formatCode>General</c:formatCode>
                <c:ptCount val="3"/>
                <c:pt idx="0">
                  <c:v>17122</c:v>
                </c:pt>
                <c:pt idx="1">
                  <c:v>14828</c:v>
                </c:pt>
                <c:pt idx="2">
                  <c:v>12107</c:v>
                </c:pt>
              </c:numCache>
            </c:numRef>
          </c:xVal>
          <c:yVal>
            <c:numRef>
              <c:f>Pump!$E$98:$E$100</c:f>
              <c:numCache>
                <c:formatCode>General</c:formatCode>
                <c:ptCount val="3"/>
                <c:pt idx="0">
                  <c:v>25</c:v>
                </c:pt>
                <c:pt idx="1">
                  <c:v>33</c:v>
                </c:pt>
                <c:pt idx="2">
                  <c:v>50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7969-416A-A3AF-4FBDD441313A}"/>
            </c:ext>
          </c:extLst>
        </c:ser>
        <c:ser>
          <c:idx val="4"/>
          <c:order val="4"/>
          <c:tx>
            <c:v>Ψ = 1,0 | dout</c:v>
          </c:tx>
          <c:spPr>
            <a:ln w="12700" cap="rnd">
              <a:solidFill>
                <a:schemeClr val="accent5"/>
              </a:solidFill>
              <a:prstDash val="sysDash"/>
              <a:round/>
            </a:ln>
            <a:effectLst/>
          </c:spPr>
          <c:marker>
            <c:symbol val="square"/>
            <c:size val="2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Pump!$F$105:$F$106</c:f>
              <c:numCache>
                <c:formatCode>General</c:formatCode>
                <c:ptCount val="2"/>
                <c:pt idx="0">
                  <c:v>20098</c:v>
                </c:pt>
                <c:pt idx="1">
                  <c:v>16410</c:v>
                </c:pt>
              </c:numCache>
            </c:numRef>
          </c:xVal>
          <c:yVal>
            <c:numRef>
              <c:f>Pump!$E$105:$E$106</c:f>
              <c:numCache>
                <c:formatCode>General</c:formatCode>
                <c:ptCount val="2"/>
                <c:pt idx="0">
                  <c:v>27</c:v>
                </c:pt>
                <c:pt idx="1">
                  <c:v>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7969-416A-A3AF-4FBDD441313A}"/>
            </c:ext>
          </c:extLst>
        </c:ser>
        <c:ser>
          <c:idx val="5"/>
          <c:order val="5"/>
          <c:tx>
            <c:v>Ψ = 0,8 | dout</c:v>
          </c:tx>
          <c:spPr>
            <a:ln w="12700" cap="rnd">
              <a:solidFill>
                <a:schemeClr val="accent2"/>
              </a:solidFill>
              <a:prstDash val="sysDash"/>
              <a:round/>
            </a:ln>
            <a:effectLst/>
          </c:spPr>
          <c:marker>
            <c:symbol val="square"/>
            <c:size val="2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Pump!$F$110:$F$112</c:f>
              <c:numCache>
                <c:formatCode>General</c:formatCode>
                <c:ptCount val="3"/>
                <c:pt idx="0">
                  <c:v>23760</c:v>
                </c:pt>
                <c:pt idx="1">
                  <c:v>19400</c:v>
                </c:pt>
                <c:pt idx="2">
                  <c:v>13718</c:v>
                </c:pt>
              </c:numCache>
            </c:numRef>
          </c:xVal>
          <c:yVal>
            <c:numRef>
              <c:f>Pump!$E$110:$E$112</c:f>
              <c:numCache>
                <c:formatCode>General</c:formatCode>
                <c:ptCount val="3"/>
                <c:pt idx="0">
                  <c:v>24</c:v>
                </c:pt>
                <c:pt idx="1">
                  <c:v>36</c:v>
                </c:pt>
                <c:pt idx="2">
                  <c:v>73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7969-416A-A3AF-4FBDD44131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0891304"/>
        <c:axId val="330894048"/>
      </c:scatterChart>
      <c:valAx>
        <c:axId val="3308913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baseline="0"/>
                  <a:t>N (1/min)</a:t>
                </a:r>
                <a:endParaRPr lang="es-E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30894048"/>
        <c:crosses val="autoZero"/>
        <c:crossBetween val="midCat"/>
      </c:valAx>
      <c:valAx>
        <c:axId val="33089404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d (mm)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3308913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4648105527712427"/>
          <c:y val="0.32601669582968795"/>
          <c:w val="0.25351894472287562"/>
          <c:h val="0.4687532808398950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485775</xdr:colOff>
      <xdr:row>2</xdr:row>
      <xdr:rowOff>66674</xdr:rowOff>
    </xdr:from>
    <xdr:to>
      <xdr:col>17</xdr:col>
      <xdr:colOff>447675</xdr:colOff>
      <xdr:row>23</xdr:row>
      <xdr:rowOff>152399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400050</xdr:colOff>
      <xdr:row>14</xdr:row>
      <xdr:rowOff>161925</xdr:rowOff>
    </xdr:from>
    <xdr:to>
      <xdr:col>11</xdr:col>
      <xdr:colOff>704850</xdr:colOff>
      <xdr:row>16</xdr:row>
      <xdr:rowOff>76203</xdr:rowOff>
    </xdr:to>
    <xdr:sp macro="" textlink="">
      <xdr:nvSpPr>
        <xdr:cNvPr id="5" name="Textfeld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7305675" y="2828925"/>
          <a:ext cx="1066800" cy="295278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900" b="1">
              <a:solidFill>
                <a:srgbClr val="00B050"/>
              </a:solidFill>
            </a:rPr>
            <a:t>Dout</a:t>
          </a:r>
          <a:r>
            <a:rPr lang="de-DE" sz="900" b="1" baseline="0">
              <a:solidFill>
                <a:srgbClr val="00B050"/>
              </a:solidFill>
            </a:rPr>
            <a:t> | </a:t>
          </a:r>
          <a:r>
            <a:rPr lang="de-DE" sz="900" b="1">
              <a:solidFill>
                <a:srgbClr val="00B050"/>
              </a:solidFill>
            </a:rPr>
            <a:t>B = 3,5 mm</a:t>
          </a:r>
        </a:p>
      </xdr:txBody>
    </xdr:sp>
    <xdr:clientData/>
  </xdr:twoCellAnchor>
  <xdr:twoCellAnchor>
    <xdr:from>
      <xdr:col>11</xdr:col>
      <xdr:colOff>571500</xdr:colOff>
      <xdr:row>10</xdr:row>
      <xdr:rowOff>104775</xdr:rowOff>
    </xdr:from>
    <xdr:to>
      <xdr:col>13</xdr:col>
      <xdr:colOff>114300</xdr:colOff>
      <xdr:row>12</xdr:row>
      <xdr:rowOff>19053</xdr:rowOff>
    </xdr:to>
    <xdr:sp macro="" textlink="">
      <xdr:nvSpPr>
        <xdr:cNvPr id="6" name="Textfeld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8239125" y="2009775"/>
          <a:ext cx="1066800" cy="295278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900" b="1">
              <a:solidFill>
                <a:schemeClr val="accent1"/>
              </a:solidFill>
            </a:rPr>
            <a:t>Din</a:t>
          </a:r>
          <a:r>
            <a:rPr lang="de-DE" sz="900" b="1" baseline="0">
              <a:solidFill>
                <a:schemeClr val="accent1"/>
              </a:solidFill>
            </a:rPr>
            <a:t> | </a:t>
          </a:r>
          <a:r>
            <a:rPr lang="de-DE" sz="900" b="1">
              <a:solidFill>
                <a:schemeClr val="accent1"/>
              </a:solidFill>
            </a:rPr>
            <a:t>B = 4 mm</a:t>
          </a:r>
        </a:p>
      </xdr:txBody>
    </xdr:sp>
    <xdr:clientData/>
  </xdr:twoCellAnchor>
  <xdr:twoCellAnchor>
    <xdr:from>
      <xdr:col>11</xdr:col>
      <xdr:colOff>609600</xdr:colOff>
      <xdr:row>14</xdr:row>
      <xdr:rowOff>133350</xdr:rowOff>
    </xdr:from>
    <xdr:to>
      <xdr:col>13</xdr:col>
      <xdr:colOff>152400</xdr:colOff>
      <xdr:row>16</xdr:row>
      <xdr:rowOff>47628</xdr:rowOff>
    </xdr:to>
    <xdr:sp macro="" textlink="">
      <xdr:nvSpPr>
        <xdr:cNvPr id="7" name="Textfeld 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8277225" y="2800350"/>
          <a:ext cx="1066800" cy="295278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900" b="1">
              <a:solidFill>
                <a:schemeClr val="accent1"/>
              </a:solidFill>
            </a:rPr>
            <a:t>Dout</a:t>
          </a:r>
          <a:r>
            <a:rPr lang="de-DE" sz="900" b="1" baseline="0">
              <a:solidFill>
                <a:schemeClr val="accent1"/>
              </a:solidFill>
            </a:rPr>
            <a:t> | </a:t>
          </a:r>
          <a:r>
            <a:rPr lang="de-DE" sz="900" b="1">
              <a:solidFill>
                <a:schemeClr val="accent1"/>
              </a:solidFill>
            </a:rPr>
            <a:t>B = 4 mm</a:t>
          </a:r>
        </a:p>
      </xdr:txBody>
    </xdr:sp>
    <xdr:clientData/>
  </xdr:twoCellAnchor>
  <xdr:twoCellAnchor>
    <xdr:from>
      <xdr:col>12</xdr:col>
      <xdr:colOff>742950</xdr:colOff>
      <xdr:row>15</xdr:row>
      <xdr:rowOff>0</xdr:rowOff>
    </xdr:from>
    <xdr:to>
      <xdr:col>14</xdr:col>
      <xdr:colOff>285750</xdr:colOff>
      <xdr:row>16</xdr:row>
      <xdr:rowOff>104778</xdr:rowOff>
    </xdr:to>
    <xdr:sp macro="" textlink="">
      <xdr:nvSpPr>
        <xdr:cNvPr id="8" name="Textfeld 1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9172575" y="2857500"/>
          <a:ext cx="1066800" cy="295278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900" b="1">
              <a:solidFill>
                <a:schemeClr val="accent2"/>
              </a:solidFill>
            </a:rPr>
            <a:t>Dout</a:t>
          </a:r>
          <a:r>
            <a:rPr lang="de-DE" sz="900" b="1" baseline="0">
              <a:solidFill>
                <a:schemeClr val="accent2"/>
              </a:solidFill>
            </a:rPr>
            <a:t> | </a:t>
          </a:r>
          <a:r>
            <a:rPr lang="de-DE" sz="900" b="1">
              <a:solidFill>
                <a:schemeClr val="accent2"/>
              </a:solidFill>
            </a:rPr>
            <a:t>B = 4,5 mm</a:t>
          </a:r>
        </a:p>
      </xdr:txBody>
    </xdr:sp>
    <xdr:clientData/>
  </xdr:twoCellAnchor>
  <xdr:twoCellAnchor>
    <xdr:from>
      <xdr:col>12</xdr:col>
      <xdr:colOff>704850</xdr:colOff>
      <xdr:row>12</xdr:row>
      <xdr:rowOff>19050</xdr:rowOff>
    </xdr:from>
    <xdr:to>
      <xdr:col>14</xdr:col>
      <xdr:colOff>247650</xdr:colOff>
      <xdr:row>13</xdr:row>
      <xdr:rowOff>123828</xdr:rowOff>
    </xdr:to>
    <xdr:sp macro="" textlink="">
      <xdr:nvSpPr>
        <xdr:cNvPr id="9" name="Textfeld 1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9134475" y="2305050"/>
          <a:ext cx="1066800" cy="295278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900" b="1">
              <a:solidFill>
                <a:schemeClr val="accent2"/>
              </a:solidFill>
            </a:rPr>
            <a:t>Din</a:t>
          </a:r>
          <a:r>
            <a:rPr lang="de-DE" sz="900" b="1" baseline="0">
              <a:solidFill>
                <a:schemeClr val="accent2"/>
              </a:solidFill>
            </a:rPr>
            <a:t> | </a:t>
          </a:r>
          <a:r>
            <a:rPr lang="de-DE" sz="900" b="1">
              <a:solidFill>
                <a:schemeClr val="accent2"/>
              </a:solidFill>
            </a:rPr>
            <a:t>B = 4,5 mm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0.13432</cdr:x>
      <cdr:y>0.24514</cdr:y>
    </cdr:from>
    <cdr:to>
      <cdr:x>0.35098</cdr:x>
      <cdr:y>0.35278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813693" y="1001695"/>
          <a:ext cx="1312525" cy="4398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solidFill>
                <a:srgbClr val="00B050"/>
              </a:solidFill>
            </a:rPr>
            <a:t>Din</a:t>
          </a:r>
          <a:r>
            <a:rPr lang="de-DE" sz="900" b="1" baseline="0">
              <a:solidFill>
                <a:srgbClr val="00B050"/>
              </a:solidFill>
            </a:rPr>
            <a:t> | </a:t>
          </a:r>
          <a:r>
            <a:rPr lang="de-DE" sz="900" b="1">
              <a:solidFill>
                <a:srgbClr val="00B050"/>
              </a:solidFill>
            </a:rPr>
            <a:t>B = 3,5 mm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521277</xdr:colOff>
      <xdr:row>6</xdr:row>
      <xdr:rowOff>3464</xdr:rowOff>
    </xdr:from>
    <xdr:to>
      <xdr:col>16</xdr:col>
      <xdr:colOff>60613</xdr:colOff>
      <xdr:row>20</xdr:row>
      <xdr:rowOff>79664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190500</xdr:colOff>
      <xdr:row>26</xdr:row>
      <xdr:rowOff>51954</xdr:rowOff>
    </xdr:from>
    <xdr:to>
      <xdr:col>16</xdr:col>
      <xdr:colOff>491836</xdr:colOff>
      <xdr:row>40</xdr:row>
      <xdr:rowOff>128154</xdr:rowOff>
    </xdr:to>
    <xdr:graphicFrame macro="">
      <xdr:nvGraphicFramePr>
        <xdr:cNvPr id="5" name="Diagramm 3">
          <a:extLst>
            <a:ext uri="{FF2B5EF4-FFF2-40B4-BE49-F238E27FC236}">
              <a16:creationId xmlns:a16="http://schemas.microsoft.com/office/drawing/2014/main" id="{7C1718D8-1B2D-4401-ADA9-3D6EF3AB00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181841</xdr:colOff>
      <xdr:row>49</xdr:row>
      <xdr:rowOff>77932</xdr:rowOff>
    </xdr:from>
    <xdr:to>
      <xdr:col>16</xdr:col>
      <xdr:colOff>483177</xdr:colOff>
      <xdr:row>63</xdr:row>
      <xdr:rowOff>154132</xdr:rowOff>
    </xdr:to>
    <xdr:graphicFrame macro="">
      <xdr:nvGraphicFramePr>
        <xdr:cNvPr id="6" name="Diagramm 3">
          <a:extLst>
            <a:ext uri="{FF2B5EF4-FFF2-40B4-BE49-F238E27FC236}">
              <a16:creationId xmlns:a16="http://schemas.microsoft.com/office/drawing/2014/main" id="{0D371952-7546-45F6-814A-D535D2D51C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484909</xdr:colOff>
      <xdr:row>71</xdr:row>
      <xdr:rowOff>77931</xdr:rowOff>
    </xdr:from>
    <xdr:to>
      <xdr:col>16</xdr:col>
      <xdr:colOff>24245</xdr:colOff>
      <xdr:row>85</xdr:row>
      <xdr:rowOff>154131</xdr:rowOff>
    </xdr:to>
    <xdr:graphicFrame macro="">
      <xdr:nvGraphicFramePr>
        <xdr:cNvPr id="7" name="Diagramm 3">
          <a:extLst>
            <a:ext uri="{FF2B5EF4-FFF2-40B4-BE49-F238E27FC236}">
              <a16:creationId xmlns:a16="http://schemas.microsoft.com/office/drawing/2014/main" id="{BAC453EC-3128-4502-8157-60D422CB07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510886</xdr:colOff>
      <xdr:row>92</xdr:row>
      <xdr:rowOff>147204</xdr:rowOff>
    </xdr:from>
    <xdr:to>
      <xdr:col>16</xdr:col>
      <xdr:colOff>50222</xdr:colOff>
      <xdr:row>107</xdr:row>
      <xdr:rowOff>32904</xdr:rowOff>
    </xdr:to>
    <xdr:graphicFrame macro="">
      <xdr:nvGraphicFramePr>
        <xdr:cNvPr id="8" name="Diagramm 3">
          <a:extLst>
            <a:ext uri="{FF2B5EF4-FFF2-40B4-BE49-F238E27FC236}">
              <a16:creationId xmlns:a16="http://schemas.microsoft.com/office/drawing/2014/main" id="{2D41158F-0311-421F-B015-C1281568BB5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4:I42"/>
  <sheetViews>
    <sheetView showGridLines="0" topLeftCell="A25" zoomScale="80" zoomScaleNormal="80" workbookViewId="0">
      <selection activeCell="B36" sqref="B36:H42"/>
    </sheetView>
  </sheetViews>
  <sheetFormatPr baseColWidth="10" defaultRowHeight="15" x14ac:dyDescent="0.25"/>
  <cols>
    <col min="2" max="7" width="11.42578125" style="2"/>
    <col min="8" max="8" width="13.5703125" style="1" bestFit="1" customWidth="1"/>
    <col min="9" max="9" width="12.140625" style="1" customWidth="1"/>
  </cols>
  <sheetData>
    <row r="4" spans="2:9" x14ac:dyDescent="0.25">
      <c r="B4" s="16" t="s">
        <v>19</v>
      </c>
      <c r="C4" s="17"/>
      <c r="D4" s="17"/>
      <c r="E4" s="17"/>
      <c r="F4" s="17"/>
      <c r="G4" s="17"/>
      <c r="H4" s="18"/>
      <c r="I4" s="3"/>
    </row>
    <row r="5" spans="2:9" x14ac:dyDescent="0.25">
      <c r="B5" s="19" t="s">
        <v>8</v>
      </c>
      <c r="C5" s="20" t="s">
        <v>9</v>
      </c>
      <c r="D5" s="21" t="s">
        <v>0</v>
      </c>
      <c r="E5" s="21" t="s">
        <v>1</v>
      </c>
      <c r="F5" s="21" t="s">
        <v>10</v>
      </c>
      <c r="G5" s="21" t="s">
        <v>2</v>
      </c>
      <c r="H5" s="22" t="s">
        <v>7</v>
      </c>
    </row>
    <row r="6" spans="2:9" x14ac:dyDescent="0.25">
      <c r="B6" s="7">
        <v>3</v>
      </c>
      <c r="C6" s="8">
        <v>0.1</v>
      </c>
      <c r="D6" s="8">
        <v>100</v>
      </c>
      <c r="E6" s="8">
        <v>73</v>
      </c>
      <c r="F6" s="8">
        <v>22395</v>
      </c>
      <c r="G6" s="8">
        <v>11.776</v>
      </c>
      <c r="H6" s="9" t="str">
        <f>IF(E6&lt;D6,"yes","no")</f>
        <v>yes</v>
      </c>
      <c r="I6" s="1">
        <f>D6-E6</f>
        <v>27</v>
      </c>
    </row>
    <row r="7" spans="2:9" x14ac:dyDescent="0.25">
      <c r="B7" s="7">
        <v>3</v>
      </c>
      <c r="C7" s="8">
        <v>0.2</v>
      </c>
      <c r="D7" s="8">
        <v>50</v>
      </c>
      <c r="E7" s="8">
        <v>51</v>
      </c>
      <c r="F7" s="8">
        <v>44791</v>
      </c>
      <c r="G7" s="8">
        <v>23.550999999999998</v>
      </c>
      <c r="H7" s="9" t="str">
        <f t="shared" ref="H7:H10" si="0">IF(E7&lt;D7,"yes","no")</f>
        <v>no</v>
      </c>
      <c r="I7" s="1">
        <f t="shared" ref="I7:I42" si="1">D7-E7</f>
        <v>-1</v>
      </c>
    </row>
    <row r="8" spans="2:9" x14ac:dyDescent="0.25">
      <c r="B8" s="10">
        <v>2</v>
      </c>
      <c r="C8" s="11">
        <v>0.08</v>
      </c>
      <c r="D8" s="11">
        <v>102</v>
      </c>
      <c r="E8" s="11">
        <v>74</v>
      </c>
      <c r="F8" s="11">
        <v>26874</v>
      </c>
      <c r="G8" s="11">
        <v>11.538</v>
      </c>
      <c r="H8" s="12" t="str">
        <f t="shared" si="0"/>
        <v>yes</v>
      </c>
      <c r="I8" s="5">
        <f t="shared" si="1"/>
        <v>28</v>
      </c>
    </row>
    <row r="9" spans="2:9" x14ac:dyDescent="0.25">
      <c r="B9" s="7">
        <v>2</v>
      </c>
      <c r="C9" s="8">
        <v>0.1</v>
      </c>
      <c r="D9" s="8">
        <v>82</v>
      </c>
      <c r="E9" s="8">
        <v>66</v>
      </c>
      <c r="F9" s="8">
        <v>33593</v>
      </c>
      <c r="G9" s="8">
        <v>14.422000000000001</v>
      </c>
      <c r="H9" s="9" t="str">
        <f t="shared" si="0"/>
        <v>yes</v>
      </c>
      <c r="I9" s="1">
        <f t="shared" si="1"/>
        <v>16</v>
      </c>
    </row>
    <row r="10" spans="2:9" x14ac:dyDescent="0.25">
      <c r="B10" s="13">
        <v>2</v>
      </c>
      <c r="C10" s="14">
        <v>0.2</v>
      </c>
      <c r="D10" s="14">
        <v>41</v>
      </c>
      <c r="E10" s="14">
        <v>47</v>
      </c>
      <c r="F10" s="14">
        <v>67186</v>
      </c>
      <c r="G10" s="14">
        <v>28.844000000000001</v>
      </c>
      <c r="H10" s="15" t="str">
        <f t="shared" si="0"/>
        <v>no</v>
      </c>
      <c r="I10" s="1">
        <f t="shared" si="1"/>
        <v>-6</v>
      </c>
    </row>
    <row r="11" spans="2:9" x14ac:dyDescent="0.25">
      <c r="I11" s="1">
        <f t="shared" si="1"/>
        <v>0</v>
      </c>
    </row>
    <row r="12" spans="2:9" x14ac:dyDescent="0.25">
      <c r="B12" s="16" t="s">
        <v>4</v>
      </c>
      <c r="C12" s="17"/>
      <c r="D12" s="17"/>
      <c r="E12" s="17"/>
      <c r="F12" s="17"/>
      <c r="G12" s="17"/>
      <c r="H12" s="18"/>
      <c r="I12" s="1">
        <f t="shared" si="1"/>
        <v>0</v>
      </c>
    </row>
    <row r="13" spans="2:9" x14ac:dyDescent="0.25">
      <c r="B13" s="19" t="s">
        <v>8</v>
      </c>
      <c r="C13" s="20" t="s">
        <v>9</v>
      </c>
      <c r="D13" s="21" t="s">
        <v>0</v>
      </c>
      <c r="E13" s="21" t="s">
        <v>1</v>
      </c>
      <c r="F13" s="21" t="s">
        <v>10</v>
      </c>
      <c r="G13" s="21" t="s">
        <v>2</v>
      </c>
      <c r="H13" s="22" t="s">
        <v>7</v>
      </c>
    </row>
    <row r="14" spans="2:9" x14ac:dyDescent="0.25">
      <c r="B14" s="7">
        <v>3</v>
      </c>
      <c r="C14" s="8">
        <v>0.1</v>
      </c>
      <c r="D14" s="8">
        <v>88</v>
      </c>
      <c r="E14" s="8">
        <v>73</v>
      </c>
      <c r="F14" s="8">
        <v>25595</v>
      </c>
      <c r="G14" s="8">
        <v>11.776</v>
      </c>
      <c r="H14" s="9" t="str">
        <f>IF(E14&lt;D14,"yes","no")</f>
        <v>yes</v>
      </c>
      <c r="I14" s="1">
        <f t="shared" si="1"/>
        <v>15</v>
      </c>
    </row>
    <row r="15" spans="2:9" x14ac:dyDescent="0.25">
      <c r="B15" s="7">
        <v>3</v>
      </c>
      <c r="C15" s="8">
        <v>0.2</v>
      </c>
      <c r="D15" s="8">
        <v>44</v>
      </c>
      <c r="E15" s="8">
        <v>51</v>
      </c>
      <c r="F15" s="8">
        <v>51189</v>
      </c>
      <c r="G15" s="8">
        <v>23.550999999999998</v>
      </c>
      <c r="H15" s="9" t="str">
        <f t="shared" ref="H15:H18" si="2">IF(E15&lt;D15,"yes","no")</f>
        <v>no</v>
      </c>
      <c r="I15" s="1">
        <f t="shared" si="1"/>
        <v>-7</v>
      </c>
    </row>
    <row r="16" spans="2:9" x14ac:dyDescent="0.25">
      <c r="B16" s="23">
        <v>2</v>
      </c>
      <c r="C16" s="24">
        <v>0.08</v>
      </c>
      <c r="D16" s="24">
        <v>90</v>
      </c>
      <c r="E16" s="24">
        <v>74</v>
      </c>
      <c r="F16" s="24">
        <v>30714</v>
      </c>
      <c r="G16" s="24">
        <v>11.538</v>
      </c>
      <c r="H16" s="25" t="str">
        <f t="shared" si="2"/>
        <v>yes</v>
      </c>
      <c r="I16" s="1">
        <f t="shared" si="1"/>
        <v>16</v>
      </c>
    </row>
    <row r="17" spans="2:9" x14ac:dyDescent="0.25">
      <c r="B17" s="7">
        <v>2</v>
      </c>
      <c r="C17" s="8">
        <v>0.1</v>
      </c>
      <c r="D17" s="8">
        <v>72</v>
      </c>
      <c r="E17" s="8">
        <v>66</v>
      </c>
      <c r="F17" s="8">
        <v>38392</v>
      </c>
      <c r="G17" s="8">
        <v>14.422000000000001</v>
      </c>
      <c r="H17" s="9" t="str">
        <f t="shared" si="2"/>
        <v>yes</v>
      </c>
      <c r="I17" s="1">
        <f t="shared" si="1"/>
        <v>6</v>
      </c>
    </row>
    <row r="18" spans="2:9" x14ac:dyDescent="0.25">
      <c r="B18" s="13">
        <v>2</v>
      </c>
      <c r="C18" s="14">
        <v>0.2</v>
      </c>
      <c r="D18" s="14">
        <v>36</v>
      </c>
      <c r="E18" s="14">
        <v>47</v>
      </c>
      <c r="F18" s="14">
        <v>76784</v>
      </c>
      <c r="G18" s="14">
        <v>28.844000000000001</v>
      </c>
      <c r="H18" s="15" t="str">
        <f t="shared" si="2"/>
        <v>no</v>
      </c>
      <c r="I18" s="1">
        <f t="shared" si="1"/>
        <v>-11</v>
      </c>
    </row>
    <row r="19" spans="2:9" x14ac:dyDescent="0.25">
      <c r="I19" s="1">
        <f t="shared" si="1"/>
        <v>0</v>
      </c>
    </row>
    <row r="20" spans="2:9" x14ac:dyDescent="0.25">
      <c r="B20" s="16" t="s">
        <v>3</v>
      </c>
      <c r="C20" s="17"/>
      <c r="D20" s="17"/>
      <c r="E20" s="17"/>
      <c r="F20" s="17"/>
      <c r="G20" s="17"/>
      <c r="H20" s="18"/>
      <c r="I20" s="1">
        <f t="shared" si="1"/>
        <v>0</v>
      </c>
    </row>
    <row r="21" spans="2:9" x14ac:dyDescent="0.25">
      <c r="B21" s="19" t="s">
        <v>8</v>
      </c>
      <c r="C21" s="20" t="s">
        <v>9</v>
      </c>
      <c r="D21" s="21" t="s">
        <v>0</v>
      </c>
      <c r="E21" s="21" t="s">
        <v>1</v>
      </c>
      <c r="F21" s="21" t="s">
        <v>10</v>
      </c>
      <c r="G21" s="21" t="s">
        <v>2</v>
      </c>
      <c r="H21" s="22" t="s">
        <v>7</v>
      </c>
    </row>
    <row r="22" spans="2:9" x14ac:dyDescent="0.25">
      <c r="B22" s="7">
        <v>3</v>
      </c>
      <c r="C22" s="8">
        <v>0.1</v>
      </c>
      <c r="D22" s="8">
        <v>78</v>
      </c>
      <c r="E22" s="8">
        <v>73</v>
      </c>
      <c r="F22" s="8">
        <v>28794</v>
      </c>
      <c r="G22" s="8">
        <v>11.776</v>
      </c>
      <c r="H22" s="9" t="str">
        <f>IF(E22&lt;D22,"yes","no")</f>
        <v>yes</v>
      </c>
      <c r="I22" s="1">
        <f t="shared" si="1"/>
        <v>5</v>
      </c>
    </row>
    <row r="23" spans="2:9" x14ac:dyDescent="0.25">
      <c r="B23" s="7">
        <v>3</v>
      </c>
      <c r="C23" s="8">
        <v>0.2</v>
      </c>
      <c r="D23" s="8">
        <v>39</v>
      </c>
      <c r="E23" s="8">
        <v>51</v>
      </c>
      <c r="F23" s="8">
        <v>57588</v>
      </c>
      <c r="G23" s="8">
        <v>23.550999999999998</v>
      </c>
      <c r="H23" s="9" t="str">
        <f t="shared" ref="H23:H26" si="3">IF(E23&lt;D23,"yes","no")</f>
        <v>no</v>
      </c>
      <c r="I23" s="1">
        <f t="shared" si="1"/>
        <v>-12</v>
      </c>
    </row>
    <row r="24" spans="2:9" x14ac:dyDescent="0.25">
      <c r="B24" s="23">
        <v>2</v>
      </c>
      <c r="C24" s="24">
        <v>0.08</v>
      </c>
      <c r="D24" s="24">
        <v>80</v>
      </c>
      <c r="E24" s="24">
        <v>74</v>
      </c>
      <c r="F24" s="24">
        <v>34553</v>
      </c>
      <c r="G24" s="24">
        <v>11.538</v>
      </c>
      <c r="H24" s="25" t="str">
        <f t="shared" si="3"/>
        <v>yes</v>
      </c>
      <c r="I24" s="1">
        <f t="shared" si="1"/>
        <v>6</v>
      </c>
    </row>
    <row r="25" spans="2:9" x14ac:dyDescent="0.25">
      <c r="B25" s="7">
        <v>2</v>
      </c>
      <c r="C25" s="8">
        <v>0.1</v>
      </c>
      <c r="D25" s="8">
        <v>64</v>
      </c>
      <c r="E25" s="8">
        <v>66</v>
      </c>
      <c r="F25" s="8">
        <v>43191</v>
      </c>
      <c r="G25" s="8">
        <v>14.422000000000001</v>
      </c>
      <c r="H25" s="9" t="str">
        <f t="shared" si="3"/>
        <v>no</v>
      </c>
      <c r="I25" s="1">
        <f t="shared" si="1"/>
        <v>-2</v>
      </c>
    </row>
    <row r="26" spans="2:9" x14ac:dyDescent="0.25">
      <c r="B26" s="13">
        <v>2</v>
      </c>
      <c r="C26" s="14">
        <v>0.2</v>
      </c>
      <c r="D26" s="14">
        <v>32</v>
      </c>
      <c r="E26" s="14">
        <v>47</v>
      </c>
      <c r="F26" s="14">
        <v>86382</v>
      </c>
      <c r="G26" s="14">
        <v>28.844000000000001</v>
      </c>
      <c r="H26" s="15" t="str">
        <f t="shared" si="3"/>
        <v>no</v>
      </c>
      <c r="I26" s="1">
        <f t="shared" si="1"/>
        <v>-15</v>
      </c>
    </row>
    <row r="27" spans="2:9" x14ac:dyDescent="0.25">
      <c r="I27" s="1">
        <f t="shared" si="1"/>
        <v>0</v>
      </c>
    </row>
    <row r="28" spans="2:9" x14ac:dyDescent="0.25">
      <c r="B28" s="16" t="s">
        <v>5</v>
      </c>
      <c r="C28" s="17"/>
      <c r="D28" s="17"/>
      <c r="E28" s="17"/>
      <c r="F28" s="17"/>
      <c r="G28" s="17"/>
      <c r="H28" s="18"/>
      <c r="I28" s="1">
        <f t="shared" si="1"/>
        <v>0</v>
      </c>
    </row>
    <row r="29" spans="2:9" x14ac:dyDescent="0.25">
      <c r="B29" s="19" t="s">
        <v>8</v>
      </c>
      <c r="C29" s="20" t="s">
        <v>9</v>
      </c>
      <c r="D29" s="21" t="s">
        <v>0</v>
      </c>
      <c r="E29" s="21" t="s">
        <v>1</v>
      </c>
      <c r="F29" s="21" t="s">
        <v>10</v>
      </c>
      <c r="G29" s="21" t="s">
        <v>2</v>
      </c>
      <c r="H29" s="22" t="s">
        <v>7</v>
      </c>
    </row>
    <row r="30" spans="2:9" x14ac:dyDescent="0.25">
      <c r="B30" s="7">
        <v>3</v>
      </c>
      <c r="C30" s="8">
        <v>0.1</v>
      </c>
      <c r="D30" s="8">
        <v>70</v>
      </c>
      <c r="E30" s="8">
        <v>73</v>
      </c>
      <c r="F30" s="8">
        <v>31993</v>
      </c>
      <c r="G30" s="8">
        <v>11.776</v>
      </c>
      <c r="H30" s="9" t="str">
        <f>IF(E30&lt;D30,"yes","no")</f>
        <v>no</v>
      </c>
      <c r="I30" s="1">
        <f t="shared" si="1"/>
        <v>-3</v>
      </c>
    </row>
    <row r="31" spans="2:9" x14ac:dyDescent="0.25">
      <c r="B31" s="7">
        <v>3</v>
      </c>
      <c r="C31" s="8">
        <v>0.2</v>
      </c>
      <c r="D31" s="8">
        <v>35</v>
      </c>
      <c r="E31" s="8">
        <v>51</v>
      </c>
      <c r="F31" s="8">
        <v>63987</v>
      </c>
      <c r="G31" s="8">
        <v>23.550999999999998</v>
      </c>
      <c r="H31" s="9" t="str">
        <f t="shared" ref="H31:H34" si="4">IF(E31&lt;D31,"yes","no")</f>
        <v>no</v>
      </c>
      <c r="I31" s="1">
        <f t="shared" si="1"/>
        <v>-16</v>
      </c>
    </row>
    <row r="32" spans="2:9" x14ac:dyDescent="0.25">
      <c r="B32" s="23">
        <v>2</v>
      </c>
      <c r="C32" s="24">
        <v>0.08</v>
      </c>
      <c r="D32" s="24">
        <v>72</v>
      </c>
      <c r="E32" s="24">
        <v>74</v>
      </c>
      <c r="F32" s="24">
        <v>38392</v>
      </c>
      <c r="G32" s="24">
        <v>11.538</v>
      </c>
      <c r="H32" s="25" t="str">
        <f t="shared" si="4"/>
        <v>no</v>
      </c>
      <c r="I32" s="1">
        <f t="shared" si="1"/>
        <v>-2</v>
      </c>
    </row>
    <row r="33" spans="2:9" x14ac:dyDescent="0.25">
      <c r="B33" s="7">
        <v>2</v>
      </c>
      <c r="C33" s="8">
        <v>0.1</v>
      </c>
      <c r="D33" s="8">
        <v>57</v>
      </c>
      <c r="E33" s="8">
        <v>66</v>
      </c>
      <c r="F33" s="8">
        <v>47990</v>
      </c>
      <c r="G33" s="8">
        <v>14.422000000000001</v>
      </c>
      <c r="H33" s="9" t="str">
        <f t="shared" si="4"/>
        <v>no</v>
      </c>
      <c r="I33" s="1">
        <f t="shared" si="1"/>
        <v>-9</v>
      </c>
    </row>
    <row r="34" spans="2:9" x14ac:dyDescent="0.25">
      <c r="B34" s="13">
        <v>2</v>
      </c>
      <c r="C34" s="14">
        <v>0.2</v>
      </c>
      <c r="D34" s="14">
        <v>29</v>
      </c>
      <c r="E34" s="14">
        <v>47</v>
      </c>
      <c r="F34" s="14">
        <v>95980</v>
      </c>
      <c r="G34" s="14">
        <v>28.844000000000001</v>
      </c>
      <c r="H34" s="15" t="str">
        <f t="shared" si="4"/>
        <v>no</v>
      </c>
      <c r="I34" s="1">
        <f t="shared" si="1"/>
        <v>-18</v>
      </c>
    </row>
    <row r="35" spans="2:9" x14ac:dyDescent="0.25">
      <c r="I35" s="1">
        <f t="shared" si="1"/>
        <v>0</v>
      </c>
    </row>
    <row r="36" spans="2:9" x14ac:dyDescent="0.25">
      <c r="B36" s="16" t="s">
        <v>6</v>
      </c>
      <c r="C36" s="17"/>
      <c r="D36" s="17"/>
      <c r="E36" s="17"/>
      <c r="F36" s="17"/>
      <c r="G36" s="17"/>
      <c r="H36" s="18"/>
      <c r="I36" s="1">
        <f t="shared" si="1"/>
        <v>0</v>
      </c>
    </row>
    <row r="37" spans="2:9" x14ac:dyDescent="0.25">
      <c r="B37" s="19" t="s">
        <v>8</v>
      </c>
      <c r="C37" s="20" t="s">
        <v>9</v>
      </c>
      <c r="D37" s="21" t="s">
        <v>0</v>
      </c>
      <c r="E37" s="21" t="s">
        <v>1</v>
      </c>
      <c r="F37" s="21" t="s">
        <v>10</v>
      </c>
      <c r="G37" s="21" t="s">
        <v>2</v>
      </c>
      <c r="H37" s="22" t="s">
        <v>7</v>
      </c>
    </row>
    <row r="38" spans="2:9" x14ac:dyDescent="0.25">
      <c r="B38" s="7">
        <v>3</v>
      </c>
      <c r="C38" s="8">
        <v>0.1</v>
      </c>
      <c r="D38" s="8">
        <v>64</v>
      </c>
      <c r="E38" s="8">
        <v>73</v>
      </c>
      <c r="F38" s="8">
        <v>35193</v>
      </c>
      <c r="G38" s="8">
        <v>11.776</v>
      </c>
      <c r="H38" s="9" t="str">
        <f>IF(E38&lt;D38,"yes","no")</f>
        <v>no</v>
      </c>
      <c r="I38" s="1">
        <f t="shared" si="1"/>
        <v>-9</v>
      </c>
    </row>
    <row r="39" spans="2:9" x14ac:dyDescent="0.25">
      <c r="B39" s="7">
        <v>3</v>
      </c>
      <c r="C39" s="8">
        <v>0.2</v>
      </c>
      <c r="D39" s="8">
        <v>32</v>
      </c>
      <c r="E39" s="8">
        <v>51</v>
      </c>
      <c r="F39" s="8">
        <v>70385</v>
      </c>
      <c r="G39" s="8">
        <v>23.550999999999998</v>
      </c>
      <c r="H39" s="9" t="str">
        <f t="shared" ref="H39:H42" si="5">IF(E39&lt;D39,"yes","no")</f>
        <v>no</v>
      </c>
      <c r="I39" s="1">
        <f t="shared" si="1"/>
        <v>-19</v>
      </c>
    </row>
    <row r="40" spans="2:9" x14ac:dyDescent="0.25">
      <c r="B40" s="23">
        <v>2</v>
      </c>
      <c r="C40" s="24">
        <v>0.08</v>
      </c>
      <c r="D40" s="24">
        <v>65</v>
      </c>
      <c r="E40" s="24">
        <v>74</v>
      </c>
      <c r="F40" s="24">
        <v>42231</v>
      </c>
      <c r="G40" s="24">
        <v>11.538</v>
      </c>
      <c r="H40" s="25" t="str">
        <f t="shared" si="5"/>
        <v>no</v>
      </c>
      <c r="I40" s="1">
        <f t="shared" si="1"/>
        <v>-9</v>
      </c>
    </row>
    <row r="41" spans="2:9" x14ac:dyDescent="0.25">
      <c r="B41" s="7">
        <v>2</v>
      </c>
      <c r="C41" s="8">
        <v>0.1</v>
      </c>
      <c r="D41" s="8">
        <v>52</v>
      </c>
      <c r="E41" s="8">
        <v>66</v>
      </c>
      <c r="F41" s="8">
        <v>52789</v>
      </c>
      <c r="G41" s="8">
        <v>14.422000000000001</v>
      </c>
      <c r="H41" s="9" t="str">
        <f t="shared" si="5"/>
        <v>no</v>
      </c>
      <c r="I41" s="1">
        <f t="shared" si="1"/>
        <v>-14</v>
      </c>
    </row>
    <row r="42" spans="2:9" x14ac:dyDescent="0.25">
      <c r="B42" s="13">
        <v>2</v>
      </c>
      <c r="C42" s="14">
        <v>0.2</v>
      </c>
      <c r="D42" s="14">
        <v>29</v>
      </c>
      <c r="E42" s="14">
        <v>47</v>
      </c>
      <c r="F42" s="14">
        <v>95980</v>
      </c>
      <c r="G42" s="14">
        <v>28.844000000000001</v>
      </c>
      <c r="H42" s="15" t="str">
        <f t="shared" si="5"/>
        <v>no</v>
      </c>
      <c r="I42" s="1">
        <f t="shared" si="1"/>
        <v>-18</v>
      </c>
    </row>
  </sheetData>
  <mergeCells count="5">
    <mergeCell ref="B28:H28"/>
    <mergeCell ref="B36:H36"/>
    <mergeCell ref="B4:H4"/>
    <mergeCell ref="B12:H12"/>
    <mergeCell ref="B20:H20"/>
  </mergeCells>
  <pageMargins left="0.7" right="0.7" top="0.78740157499999996" bottom="0.78740157499999996" header="0.3" footer="0.3"/>
  <pageSetup paperSize="9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4:I112"/>
  <sheetViews>
    <sheetView showGridLines="0" tabSelected="1" zoomScale="70" zoomScaleNormal="70" workbookViewId="0">
      <selection activeCell="R94" sqref="R94"/>
    </sheetView>
  </sheetViews>
  <sheetFormatPr baseColWidth="10" defaultRowHeight="15" x14ac:dyDescent="0.25"/>
  <cols>
    <col min="8" max="8" width="16.28515625" bestFit="1" customWidth="1"/>
  </cols>
  <sheetData>
    <row r="4" spans="2:9" x14ac:dyDescent="0.25">
      <c r="B4" s="29" t="s">
        <v>20</v>
      </c>
      <c r="C4" s="30"/>
      <c r="D4" s="30"/>
      <c r="E4" s="30"/>
      <c r="F4" s="30"/>
      <c r="G4" s="30"/>
      <c r="H4" s="31"/>
    </row>
    <row r="5" spans="2:9" x14ac:dyDescent="0.25">
      <c r="B5" s="19" t="s">
        <v>8</v>
      </c>
      <c r="C5" s="20" t="s">
        <v>9</v>
      </c>
      <c r="D5" s="21" t="s">
        <v>16</v>
      </c>
      <c r="E5" s="21" t="s">
        <v>17</v>
      </c>
      <c r="F5" s="21" t="s">
        <v>18</v>
      </c>
      <c r="G5" s="21" t="s">
        <v>2</v>
      </c>
      <c r="H5" s="22" t="s">
        <v>15</v>
      </c>
      <c r="I5" s="4" t="s">
        <v>21</v>
      </c>
    </row>
    <row r="6" spans="2:9" x14ac:dyDescent="0.25">
      <c r="B6" s="7">
        <v>1.5</v>
      </c>
      <c r="C6" s="8">
        <v>0.1</v>
      </c>
      <c r="D6" s="8">
        <v>15</v>
      </c>
      <c r="E6" s="8">
        <v>16</v>
      </c>
      <c r="F6" s="8">
        <v>27072</v>
      </c>
      <c r="G6" s="8">
        <v>2.0979999999999999</v>
      </c>
      <c r="H6" s="9" t="str">
        <f>IF(E6&gt;D6,"yes","no")</f>
        <v>yes</v>
      </c>
      <c r="I6">
        <f>E6-D6</f>
        <v>1</v>
      </c>
    </row>
    <row r="7" spans="2:9" x14ac:dyDescent="0.25">
      <c r="B7" s="7">
        <v>1.5</v>
      </c>
      <c r="C7" s="8">
        <v>0.08</v>
      </c>
      <c r="D7" s="8">
        <v>17</v>
      </c>
      <c r="E7" s="8">
        <v>20</v>
      </c>
      <c r="F7" s="8">
        <v>24214</v>
      </c>
      <c r="G7" s="8">
        <v>1.6779999999999999</v>
      </c>
      <c r="H7" s="9" t="str">
        <f t="shared" ref="H7:H24" si="0">IF(E7&gt;D7,"yes","no")</f>
        <v>yes</v>
      </c>
      <c r="I7">
        <f t="shared" ref="I7:I24" si="1">E7-D7</f>
        <v>3</v>
      </c>
    </row>
    <row r="8" spans="2:9" x14ac:dyDescent="0.25">
      <c r="B8" s="7">
        <v>1.5</v>
      </c>
      <c r="C8" s="8">
        <v>0.06</v>
      </c>
      <c r="D8" s="8">
        <v>19</v>
      </c>
      <c r="E8" s="8">
        <v>26</v>
      </c>
      <c r="F8" s="8">
        <v>20970</v>
      </c>
      <c r="G8" s="8">
        <v>1.2589999999999999</v>
      </c>
      <c r="H8" s="9" t="str">
        <f t="shared" si="0"/>
        <v>yes</v>
      </c>
      <c r="I8">
        <f t="shared" si="1"/>
        <v>7</v>
      </c>
    </row>
    <row r="9" spans="2:9" x14ac:dyDescent="0.25">
      <c r="B9" s="7">
        <v>1.5</v>
      </c>
      <c r="C9" s="8">
        <v>0.05</v>
      </c>
      <c r="D9" s="8">
        <v>21</v>
      </c>
      <c r="E9" s="8">
        <v>31</v>
      </c>
      <c r="F9" s="8">
        <v>19143</v>
      </c>
      <c r="G9" s="8">
        <v>1.0489999999999999</v>
      </c>
      <c r="H9" s="9" t="str">
        <f t="shared" si="0"/>
        <v>yes</v>
      </c>
      <c r="I9">
        <f t="shared" si="1"/>
        <v>10</v>
      </c>
    </row>
    <row r="10" spans="2:9" x14ac:dyDescent="0.25">
      <c r="B10" s="7">
        <v>1.5</v>
      </c>
      <c r="C10" s="8">
        <v>0.04</v>
      </c>
      <c r="D10" s="8">
        <v>23</v>
      </c>
      <c r="E10" s="8">
        <v>39</v>
      </c>
      <c r="F10" s="8">
        <v>17122</v>
      </c>
      <c r="G10" s="8">
        <v>0.83899999999999997</v>
      </c>
      <c r="H10" s="9" t="str">
        <f t="shared" si="0"/>
        <v>yes</v>
      </c>
      <c r="I10">
        <f t="shared" si="1"/>
        <v>16</v>
      </c>
    </row>
    <row r="11" spans="2:9" x14ac:dyDescent="0.25">
      <c r="B11" s="7">
        <v>1.5</v>
      </c>
      <c r="C11" s="8">
        <v>0.03</v>
      </c>
      <c r="D11" s="8">
        <v>27</v>
      </c>
      <c r="E11" s="8">
        <v>52</v>
      </c>
      <c r="F11" s="8">
        <v>14828</v>
      </c>
      <c r="G11" s="8">
        <v>0.629</v>
      </c>
      <c r="H11" s="9" t="str">
        <f t="shared" si="0"/>
        <v>yes</v>
      </c>
      <c r="I11">
        <f t="shared" si="1"/>
        <v>25</v>
      </c>
    </row>
    <row r="12" spans="2:9" x14ac:dyDescent="0.25">
      <c r="B12" s="7">
        <v>1.5</v>
      </c>
      <c r="C12" s="8">
        <v>0.02</v>
      </c>
      <c r="D12" s="8">
        <v>33</v>
      </c>
      <c r="E12" s="8">
        <v>78</v>
      </c>
      <c r="F12" s="8">
        <v>12107</v>
      </c>
      <c r="G12" s="8">
        <v>0.42</v>
      </c>
      <c r="H12" s="9" t="str">
        <f t="shared" si="0"/>
        <v>yes</v>
      </c>
      <c r="I12">
        <f t="shared" si="1"/>
        <v>45</v>
      </c>
    </row>
    <row r="13" spans="2:9" x14ac:dyDescent="0.25">
      <c r="B13" s="7">
        <v>1</v>
      </c>
      <c r="C13" s="8">
        <v>0.08</v>
      </c>
      <c r="D13" s="8">
        <v>15</v>
      </c>
      <c r="E13" s="8">
        <v>16</v>
      </c>
      <c r="F13" s="8">
        <v>32820</v>
      </c>
      <c r="G13" s="8">
        <v>2.0550000000000002</v>
      </c>
      <c r="H13" s="9" t="str">
        <f t="shared" si="0"/>
        <v>yes</v>
      </c>
      <c r="I13">
        <f t="shared" si="1"/>
        <v>1</v>
      </c>
    </row>
    <row r="14" spans="2:9" x14ac:dyDescent="0.25">
      <c r="B14" s="7">
        <v>1</v>
      </c>
      <c r="C14" s="8">
        <v>0.06</v>
      </c>
      <c r="D14" s="8">
        <v>17</v>
      </c>
      <c r="E14" s="8">
        <v>21</v>
      </c>
      <c r="F14" s="8">
        <v>28423</v>
      </c>
      <c r="G14" s="8">
        <v>1.5409999999999999</v>
      </c>
      <c r="H14" s="9" t="str">
        <f t="shared" si="0"/>
        <v>yes</v>
      </c>
      <c r="I14">
        <f t="shared" si="1"/>
        <v>4</v>
      </c>
    </row>
    <row r="15" spans="2:9" x14ac:dyDescent="0.25">
      <c r="B15" s="7">
        <v>1</v>
      </c>
      <c r="C15" s="8">
        <v>0.05</v>
      </c>
      <c r="D15" s="8">
        <v>19</v>
      </c>
      <c r="E15" s="8">
        <v>26</v>
      </c>
      <c r="F15" s="8">
        <v>25947</v>
      </c>
      <c r="G15" s="8">
        <v>1.2849999999999999</v>
      </c>
      <c r="H15" s="9" t="str">
        <f t="shared" si="0"/>
        <v>yes</v>
      </c>
      <c r="I15">
        <f t="shared" si="1"/>
        <v>7</v>
      </c>
    </row>
    <row r="16" spans="2:9" x14ac:dyDescent="0.25">
      <c r="B16" s="7">
        <v>1</v>
      </c>
      <c r="C16" s="8">
        <v>0.04</v>
      </c>
      <c r="D16" s="8">
        <v>21</v>
      </c>
      <c r="E16" s="8">
        <v>32</v>
      </c>
      <c r="F16" s="8">
        <v>23207</v>
      </c>
      <c r="G16" s="8">
        <v>1.028</v>
      </c>
      <c r="H16" s="9" t="str">
        <f t="shared" si="0"/>
        <v>yes</v>
      </c>
      <c r="I16">
        <f t="shared" si="1"/>
        <v>11</v>
      </c>
    </row>
    <row r="17" spans="2:9" x14ac:dyDescent="0.25">
      <c r="B17" s="7">
        <v>1</v>
      </c>
      <c r="C17" s="8">
        <v>0.03</v>
      </c>
      <c r="D17" s="8">
        <v>24</v>
      </c>
      <c r="E17" s="8">
        <v>43</v>
      </c>
      <c r="F17" s="8">
        <v>20098</v>
      </c>
      <c r="G17" s="8">
        <v>0.77100000000000002</v>
      </c>
      <c r="H17" s="9" t="str">
        <f t="shared" si="0"/>
        <v>yes</v>
      </c>
      <c r="I17">
        <f t="shared" si="1"/>
        <v>19</v>
      </c>
    </row>
    <row r="18" spans="2:9" x14ac:dyDescent="0.25">
      <c r="B18" s="7">
        <v>1</v>
      </c>
      <c r="C18" s="8">
        <v>0.02</v>
      </c>
      <c r="D18" s="8">
        <v>30</v>
      </c>
      <c r="E18" s="8">
        <v>64</v>
      </c>
      <c r="F18" s="8">
        <v>16410</v>
      </c>
      <c r="G18" s="8">
        <v>0.51400000000000001</v>
      </c>
      <c r="H18" s="9" t="str">
        <f t="shared" si="0"/>
        <v>yes</v>
      </c>
      <c r="I18">
        <f t="shared" si="1"/>
        <v>34</v>
      </c>
    </row>
    <row r="19" spans="2:9" x14ac:dyDescent="0.25">
      <c r="B19" s="7">
        <v>0.8</v>
      </c>
      <c r="C19" s="8">
        <v>0.06</v>
      </c>
      <c r="D19" s="8">
        <v>16</v>
      </c>
      <c r="E19" s="8">
        <v>19</v>
      </c>
      <c r="F19" s="8">
        <v>33601</v>
      </c>
      <c r="G19" s="8">
        <v>1.7230000000000001</v>
      </c>
      <c r="H19" s="9" t="str">
        <f t="shared" si="0"/>
        <v>yes</v>
      </c>
      <c r="I19">
        <f t="shared" si="1"/>
        <v>3</v>
      </c>
    </row>
    <row r="20" spans="2:9" x14ac:dyDescent="0.25">
      <c r="B20" s="7">
        <v>0.8</v>
      </c>
      <c r="C20" s="8">
        <v>0.05</v>
      </c>
      <c r="D20" s="8">
        <v>18</v>
      </c>
      <c r="E20" s="8">
        <v>23</v>
      </c>
      <c r="F20" s="8">
        <v>30673</v>
      </c>
      <c r="G20" s="8">
        <v>1.4359999999999999</v>
      </c>
      <c r="H20" s="9" t="str">
        <f t="shared" si="0"/>
        <v>yes</v>
      </c>
      <c r="I20">
        <f t="shared" si="1"/>
        <v>5</v>
      </c>
    </row>
    <row r="21" spans="2:9" x14ac:dyDescent="0.25">
      <c r="B21" s="7">
        <v>0.8</v>
      </c>
      <c r="C21" s="8">
        <v>0.04</v>
      </c>
      <c r="D21" s="8">
        <v>20</v>
      </c>
      <c r="E21" s="8">
        <v>29</v>
      </c>
      <c r="F21" s="8">
        <v>27435</v>
      </c>
      <c r="G21" s="8">
        <v>1.149</v>
      </c>
      <c r="H21" s="9" t="str">
        <f t="shared" si="0"/>
        <v>yes</v>
      </c>
      <c r="I21">
        <f t="shared" si="1"/>
        <v>9</v>
      </c>
    </row>
    <row r="22" spans="2:9" x14ac:dyDescent="0.25">
      <c r="B22" s="7">
        <v>0.8</v>
      </c>
      <c r="C22" s="8">
        <v>0.03</v>
      </c>
      <c r="D22" s="8">
        <v>23</v>
      </c>
      <c r="E22" s="8">
        <v>38</v>
      </c>
      <c r="F22" s="8">
        <v>23760</v>
      </c>
      <c r="G22" s="8">
        <v>0.86199999999999999</v>
      </c>
      <c r="H22" s="9" t="str">
        <f t="shared" si="0"/>
        <v>yes</v>
      </c>
      <c r="I22">
        <f t="shared" si="1"/>
        <v>15</v>
      </c>
    </row>
    <row r="23" spans="2:9" x14ac:dyDescent="0.25">
      <c r="B23" s="7">
        <v>0.8</v>
      </c>
      <c r="C23" s="8">
        <v>0.02</v>
      </c>
      <c r="D23" s="8">
        <v>28</v>
      </c>
      <c r="E23" s="8">
        <v>57</v>
      </c>
      <c r="F23" s="8">
        <v>19400</v>
      </c>
      <c r="G23" s="8">
        <v>0.57399999999999995</v>
      </c>
      <c r="H23" s="9" t="str">
        <f t="shared" si="0"/>
        <v>yes</v>
      </c>
      <c r="I23">
        <f t="shared" si="1"/>
        <v>29</v>
      </c>
    </row>
    <row r="24" spans="2:9" x14ac:dyDescent="0.25">
      <c r="B24" s="26">
        <v>0.8</v>
      </c>
      <c r="C24" s="27">
        <v>0.01</v>
      </c>
      <c r="D24" s="27">
        <v>40</v>
      </c>
      <c r="E24" s="27">
        <v>114</v>
      </c>
      <c r="F24" s="27">
        <v>13718</v>
      </c>
      <c r="G24" s="27">
        <v>0.28699999999999998</v>
      </c>
      <c r="H24" s="28" t="str">
        <f t="shared" si="0"/>
        <v>yes</v>
      </c>
      <c r="I24" s="6">
        <f t="shared" si="1"/>
        <v>74</v>
      </c>
    </row>
    <row r="26" spans="2:9" x14ac:dyDescent="0.25">
      <c r="B26" s="29" t="s">
        <v>11</v>
      </c>
      <c r="C26" s="30"/>
      <c r="D26" s="30"/>
      <c r="E26" s="30"/>
      <c r="F26" s="30"/>
      <c r="G26" s="30"/>
      <c r="H26" s="31"/>
    </row>
    <row r="27" spans="2:9" x14ac:dyDescent="0.25">
      <c r="B27" s="19" t="s">
        <v>8</v>
      </c>
      <c r="C27" s="20" t="s">
        <v>9</v>
      </c>
      <c r="D27" s="21" t="s">
        <v>16</v>
      </c>
      <c r="E27" s="21" t="s">
        <v>17</v>
      </c>
      <c r="F27" s="21" t="s">
        <v>18</v>
      </c>
      <c r="G27" s="21" t="s">
        <v>2</v>
      </c>
      <c r="H27" s="22" t="s">
        <v>15</v>
      </c>
    </row>
    <row r="28" spans="2:9" x14ac:dyDescent="0.25">
      <c r="B28" s="7">
        <v>1.5</v>
      </c>
      <c r="C28" s="8">
        <v>0.1</v>
      </c>
      <c r="D28" s="8">
        <v>15</v>
      </c>
      <c r="E28" s="8">
        <v>14</v>
      </c>
      <c r="F28" s="8">
        <v>27072</v>
      </c>
      <c r="G28" s="8">
        <v>2.0979999999999999</v>
      </c>
      <c r="H28" s="9" t="str">
        <f>IF(E28&gt;D28,"yes","no")</f>
        <v>no</v>
      </c>
      <c r="I28">
        <f>E28-D28</f>
        <v>-1</v>
      </c>
    </row>
    <row r="29" spans="2:9" x14ac:dyDescent="0.25">
      <c r="B29" s="7">
        <v>1.5</v>
      </c>
      <c r="C29" s="8">
        <v>0.08</v>
      </c>
      <c r="D29" s="8">
        <v>17</v>
      </c>
      <c r="E29" s="8">
        <v>17</v>
      </c>
      <c r="F29" s="8">
        <v>24214</v>
      </c>
      <c r="G29" s="8">
        <v>1.6779999999999999</v>
      </c>
      <c r="H29" s="9" t="str">
        <f t="shared" ref="H29:H46" si="2">IF(E29&gt;D29,"yes","no")</f>
        <v>no</v>
      </c>
      <c r="I29">
        <f t="shared" ref="I29:I46" si="3">E29-D29</f>
        <v>0</v>
      </c>
    </row>
    <row r="30" spans="2:9" x14ac:dyDescent="0.25">
      <c r="B30" s="7">
        <v>1.5</v>
      </c>
      <c r="C30" s="8">
        <v>0.06</v>
      </c>
      <c r="D30" s="8">
        <v>19</v>
      </c>
      <c r="E30" s="8">
        <v>23</v>
      </c>
      <c r="F30" s="8">
        <v>20970</v>
      </c>
      <c r="G30" s="8">
        <v>1.2589999999999999</v>
      </c>
      <c r="H30" s="9" t="str">
        <f t="shared" si="2"/>
        <v>yes</v>
      </c>
      <c r="I30">
        <f t="shared" si="3"/>
        <v>4</v>
      </c>
    </row>
    <row r="31" spans="2:9" x14ac:dyDescent="0.25">
      <c r="B31" s="7">
        <v>1.5</v>
      </c>
      <c r="C31" s="8">
        <v>0.05</v>
      </c>
      <c r="D31" s="8">
        <v>21</v>
      </c>
      <c r="E31" s="8">
        <v>27</v>
      </c>
      <c r="F31" s="8">
        <v>19143</v>
      </c>
      <c r="G31" s="8">
        <v>1.0489999999999999</v>
      </c>
      <c r="H31" s="9" t="str">
        <f t="shared" si="2"/>
        <v>yes</v>
      </c>
      <c r="I31">
        <f t="shared" si="3"/>
        <v>6</v>
      </c>
    </row>
    <row r="32" spans="2:9" x14ac:dyDescent="0.25">
      <c r="B32" s="7">
        <v>1.5</v>
      </c>
      <c r="C32" s="8">
        <v>0.04</v>
      </c>
      <c r="D32" s="8">
        <v>23</v>
      </c>
      <c r="E32" s="8">
        <v>34</v>
      </c>
      <c r="F32" s="8">
        <v>17122</v>
      </c>
      <c r="G32" s="8">
        <v>0.83899999999999997</v>
      </c>
      <c r="H32" s="9" t="str">
        <f t="shared" si="2"/>
        <v>yes</v>
      </c>
      <c r="I32">
        <f t="shared" si="3"/>
        <v>11</v>
      </c>
    </row>
    <row r="33" spans="2:9" x14ac:dyDescent="0.25">
      <c r="B33" s="7">
        <v>1.5</v>
      </c>
      <c r="C33" s="8">
        <v>0.03</v>
      </c>
      <c r="D33" s="8">
        <v>27</v>
      </c>
      <c r="E33" s="8">
        <v>46</v>
      </c>
      <c r="F33" s="8">
        <v>14828</v>
      </c>
      <c r="G33" s="8">
        <v>0.629</v>
      </c>
      <c r="H33" s="9" t="str">
        <f t="shared" si="2"/>
        <v>yes</v>
      </c>
      <c r="I33">
        <f t="shared" si="3"/>
        <v>19</v>
      </c>
    </row>
    <row r="34" spans="2:9" x14ac:dyDescent="0.25">
      <c r="B34" s="7">
        <v>1.5</v>
      </c>
      <c r="C34" s="8">
        <v>0.02</v>
      </c>
      <c r="D34" s="8">
        <v>33</v>
      </c>
      <c r="E34" s="8">
        <v>68</v>
      </c>
      <c r="F34" s="8">
        <v>12107</v>
      </c>
      <c r="G34" s="8">
        <v>0.42</v>
      </c>
      <c r="H34" s="9" t="str">
        <f t="shared" si="2"/>
        <v>yes</v>
      </c>
      <c r="I34">
        <f t="shared" si="3"/>
        <v>35</v>
      </c>
    </row>
    <row r="35" spans="2:9" x14ac:dyDescent="0.25">
      <c r="B35" s="7">
        <v>1</v>
      </c>
      <c r="C35" s="8">
        <v>0.08</v>
      </c>
      <c r="D35" s="8">
        <v>15</v>
      </c>
      <c r="E35" s="8">
        <v>14</v>
      </c>
      <c r="F35" s="8">
        <v>32820</v>
      </c>
      <c r="G35" s="8">
        <v>2.0550000000000002</v>
      </c>
      <c r="H35" s="9" t="str">
        <f t="shared" si="2"/>
        <v>no</v>
      </c>
      <c r="I35">
        <f t="shared" si="3"/>
        <v>-1</v>
      </c>
    </row>
    <row r="36" spans="2:9" x14ac:dyDescent="0.25">
      <c r="B36" s="7">
        <v>1</v>
      </c>
      <c r="C36" s="8">
        <v>0.06</v>
      </c>
      <c r="D36" s="8">
        <v>17</v>
      </c>
      <c r="E36" s="8">
        <v>19</v>
      </c>
      <c r="F36" s="8">
        <v>28423</v>
      </c>
      <c r="G36" s="8">
        <v>1.5409999999999999</v>
      </c>
      <c r="H36" s="9" t="str">
        <f t="shared" si="2"/>
        <v>yes</v>
      </c>
      <c r="I36">
        <f t="shared" si="3"/>
        <v>2</v>
      </c>
    </row>
    <row r="37" spans="2:9" x14ac:dyDescent="0.25">
      <c r="B37" s="7">
        <v>1</v>
      </c>
      <c r="C37" s="8">
        <v>0.05</v>
      </c>
      <c r="D37" s="8">
        <v>19</v>
      </c>
      <c r="E37" s="8">
        <v>22</v>
      </c>
      <c r="F37" s="8">
        <v>25947</v>
      </c>
      <c r="G37" s="8">
        <v>1.2849999999999999</v>
      </c>
      <c r="H37" s="9" t="str">
        <f t="shared" si="2"/>
        <v>yes</v>
      </c>
      <c r="I37">
        <f t="shared" si="3"/>
        <v>3</v>
      </c>
    </row>
    <row r="38" spans="2:9" x14ac:dyDescent="0.25">
      <c r="B38" s="7">
        <v>1</v>
      </c>
      <c r="C38" s="8">
        <v>0.04</v>
      </c>
      <c r="D38" s="8">
        <v>21</v>
      </c>
      <c r="E38" s="8">
        <v>28</v>
      </c>
      <c r="F38" s="8">
        <v>23207</v>
      </c>
      <c r="G38" s="8">
        <v>1.028</v>
      </c>
      <c r="H38" s="9" t="str">
        <f t="shared" si="2"/>
        <v>yes</v>
      </c>
      <c r="I38">
        <f t="shared" si="3"/>
        <v>7</v>
      </c>
    </row>
    <row r="39" spans="2:9" x14ac:dyDescent="0.25">
      <c r="B39" s="7">
        <v>1</v>
      </c>
      <c r="C39" s="8">
        <v>0.03</v>
      </c>
      <c r="D39" s="8">
        <v>24</v>
      </c>
      <c r="E39" s="8">
        <v>37</v>
      </c>
      <c r="F39" s="8">
        <v>20098</v>
      </c>
      <c r="G39" s="8">
        <v>0.77100000000000002</v>
      </c>
      <c r="H39" s="9" t="str">
        <f t="shared" si="2"/>
        <v>yes</v>
      </c>
      <c r="I39">
        <f t="shared" si="3"/>
        <v>13</v>
      </c>
    </row>
    <row r="40" spans="2:9" x14ac:dyDescent="0.25">
      <c r="B40" s="7">
        <v>1</v>
      </c>
      <c r="C40" s="8">
        <v>0.02</v>
      </c>
      <c r="D40" s="8">
        <v>30</v>
      </c>
      <c r="E40" s="8">
        <v>56</v>
      </c>
      <c r="F40" s="8">
        <v>16410</v>
      </c>
      <c r="G40" s="8">
        <v>0.51400000000000001</v>
      </c>
      <c r="H40" s="9" t="str">
        <f t="shared" si="2"/>
        <v>yes</v>
      </c>
      <c r="I40">
        <f t="shared" si="3"/>
        <v>26</v>
      </c>
    </row>
    <row r="41" spans="2:9" x14ac:dyDescent="0.25">
      <c r="B41" s="7">
        <v>0.8</v>
      </c>
      <c r="C41" s="8">
        <v>0.06</v>
      </c>
      <c r="D41" s="8">
        <v>16</v>
      </c>
      <c r="E41" s="8">
        <v>17</v>
      </c>
      <c r="F41" s="8">
        <v>33601</v>
      </c>
      <c r="G41" s="8">
        <v>1.7230000000000001</v>
      </c>
      <c r="H41" s="9" t="str">
        <f t="shared" si="2"/>
        <v>yes</v>
      </c>
      <c r="I41">
        <f t="shared" si="3"/>
        <v>1</v>
      </c>
    </row>
    <row r="42" spans="2:9" x14ac:dyDescent="0.25">
      <c r="B42" s="7">
        <v>0.8</v>
      </c>
      <c r="C42" s="8">
        <v>0.05</v>
      </c>
      <c r="D42" s="8">
        <v>18</v>
      </c>
      <c r="E42" s="8">
        <v>20</v>
      </c>
      <c r="F42" s="8">
        <v>30673</v>
      </c>
      <c r="G42" s="8">
        <v>1.4359999999999999</v>
      </c>
      <c r="H42" s="9" t="str">
        <f t="shared" si="2"/>
        <v>yes</v>
      </c>
      <c r="I42">
        <f t="shared" si="3"/>
        <v>2</v>
      </c>
    </row>
    <row r="43" spans="2:9" x14ac:dyDescent="0.25">
      <c r="B43" s="7">
        <v>0.8</v>
      </c>
      <c r="C43" s="8">
        <v>0.04</v>
      </c>
      <c r="D43" s="8">
        <v>20</v>
      </c>
      <c r="E43" s="8">
        <v>25</v>
      </c>
      <c r="F43" s="8">
        <v>27435</v>
      </c>
      <c r="G43" s="8">
        <v>1.149</v>
      </c>
      <c r="H43" s="9" t="str">
        <f t="shared" si="2"/>
        <v>yes</v>
      </c>
      <c r="I43">
        <f t="shared" si="3"/>
        <v>5</v>
      </c>
    </row>
    <row r="44" spans="2:9" x14ac:dyDescent="0.25">
      <c r="B44" s="7">
        <v>0.8</v>
      </c>
      <c r="C44" s="8">
        <v>0.03</v>
      </c>
      <c r="D44" s="8">
        <v>23</v>
      </c>
      <c r="E44" s="8">
        <v>33</v>
      </c>
      <c r="F44" s="8">
        <v>23760</v>
      </c>
      <c r="G44" s="8">
        <v>0.86199999999999999</v>
      </c>
      <c r="H44" s="9" t="str">
        <f t="shared" si="2"/>
        <v>yes</v>
      </c>
      <c r="I44">
        <f t="shared" si="3"/>
        <v>10</v>
      </c>
    </row>
    <row r="45" spans="2:9" x14ac:dyDescent="0.25">
      <c r="B45" s="7">
        <v>0.8</v>
      </c>
      <c r="C45" s="8">
        <v>0.02</v>
      </c>
      <c r="D45" s="8">
        <v>28</v>
      </c>
      <c r="E45" s="8">
        <v>50</v>
      </c>
      <c r="F45" s="8">
        <v>19400</v>
      </c>
      <c r="G45" s="8">
        <v>0.57399999999999995</v>
      </c>
      <c r="H45" s="9" t="str">
        <f t="shared" si="2"/>
        <v>yes</v>
      </c>
      <c r="I45">
        <f t="shared" si="3"/>
        <v>22</v>
      </c>
    </row>
    <row r="46" spans="2:9" x14ac:dyDescent="0.25">
      <c r="B46" s="32">
        <v>0.8</v>
      </c>
      <c r="C46" s="33">
        <v>0.01</v>
      </c>
      <c r="D46" s="33">
        <v>40</v>
      </c>
      <c r="E46" s="33">
        <v>100</v>
      </c>
      <c r="F46" s="33">
        <v>13718</v>
      </c>
      <c r="G46" s="33">
        <v>0.28699999999999998</v>
      </c>
      <c r="H46" s="34" t="str">
        <f t="shared" si="2"/>
        <v>yes</v>
      </c>
      <c r="I46">
        <f t="shared" si="3"/>
        <v>60</v>
      </c>
    </row>
    <row r="47" spans="2:9" x14ac:dyDescent="0.25">
      <c r="B47" s="2"/>
      <c r="C47" s="2"/>
      <c r="D47" s="2"/>
      <c r="E47" s="2"/>
      <c r="F47" s="2"/>
      <c r="G47" s="2"/>
      <c r="H47" s="1"/>
    </row>
    <row r="48" spans="2:9" x14ac:dyDescent="0.25">
      <c r="B48" s="29" t="s">
        <v>12</v>
      </c>
      <c r="C48" s="30"/>
      <c r="D48" s="30"/>
      <c r="E48" s="30"/>
      <c r="F48" s="30"/>
      <c r="G48" s="30"/>
      <c r="H48" s="31"/>
    </row>
    <row r="49" spans="2:9" x14ac:dyDescent="0.25">
      <c r="B49" s="19" t="s">
        <v>8</v>
      </c>
      <c r="C49" s="20" t="s">
        <v>9</v>
      </c>
      <c r="D49" s="21" t="s">
        <v>16</v>
      </c>
      <c r="E49" s="21" t="s">
        <v>17</v>
      </c>
      <c r="F49" s="21" t="s">
        <v>18</v>
      </c>
      <c r="G49" s="21" t="s">
        <v>2</v>
      </c>
      <c r="H49" s="22" t="s">
        <v>15</v>
      </c>
    </row>
    <row r="50" spans="2:9" x14ac:dyDescent="0.25">
      <c r="B50" s="7">
        <v>1.5</v>
      </c>
      <c r="C50" s="8">
        <v>0.1</v>
      </c>
      <c r="D50" s="8">
        <v>15</v>
      </c>
      <c r="E50" s="8">
        <v>12</v>
      </c>
      <c r="F50" s="8">
        <v>27072</v>
      </c>
      <c r="G50" s="8">
        <v>2.0979999999999999</v>
      </c>
      <c r="H50" s="9" t="str">
        <f>IF(E50&gt;D50,"yes","no")</f>
        <v>no</v>
      </c>
      <c r="I50">
        <f>E50-D50</f>
        <v>-3</v>
      </c>
    </row>
    <row r="51" spans="2:9" x14ac:dyDescent="0.25">
      <c r="B51" s="7">
        <v>1.5</v>
      </c>
      <c r="C51" s="8">
        <v>0.08</v>
      </c>
      <c r="D51" s="8">
        <v>17</v>
      </c>
      <c r="E51" s="8">
        <v>15</v>
      </c>
      <c r="F51" s="8">
        <v>24214</v>
      </c>
      <c r="G51" s="8">
        <v>1.6779999999999999</v>
      </c>
      <c r="H51" s="9" t="str">
        <f t="shared" ref="H51:H68" si="4">IF(E51&gt;D51,"yes","no")</f>
        <v>no</v>
      </c>
      <c r="I51">
        <f t="shared" ref="I51:I68" si="5">E51-D51</f>
        <v>-2</v>
      </c>
    </row>
    <row r="52" spans="2:9" x14ac:dyDescent="0.25">
      <c r="B52" s="7">
        <v>1.5</v>
      </c>
      <c r="C52" s="8">
        <v>0.06</v>
      </c>
      <c r="D52" s="8">
        <v>19</v>
      </c>
      <c r="E52" s="8">
        <v>20</v>
      </c>
      <c r="F52" s="8">
        <v>20970</v>
      </c>
      <c r="G52" s="8">
        <v>1.2589999999999999</v>
      </c>
      <c r="H52" s="9" t="str">
        <f t="shared" si="4"/>
        <v>yes</v>
      </c>
      <c r="I52">
        <f t="shared" si="5"/>
        <v>1</v>
      </c>
    </row>
    <row r="53" spans="2:9" x14ac:dyDescent="0.25">
      <c r="B53" s="7">
        <v>1.5</v>
      </c>
      <c r="C53" s="8">
        <v>0.05</v>
      </c>
      <c r="D53" s="8">
        <v>21</v>
      </c>
      <c r="E53" s="8">
        <v>24</v>
      </c>
      <c r="F53" s="8">
        <v>19143</v>
      </c>
      <c r="G53" s="8">
        <v>1.0489999999999999</v>
      </c>
      <c r="H53" s="9" t="str">
        <f t="shared" si="4"/>
        <v>yes</v>
      </c>
      <c r="I53">
        <f t="shared" si="5"/>
        <v>3</v>
      </c>
    </row>
    <row r="54" spans="2:9" x14ac:dyDescent="0.25">
      <c r="B54" s="7">
        <v>1.5</v>
      </c>
      <c r="C54" s="8">
        <v>0.04</v>
      </c>
      <c r="D54" s="8">
        <v>23</v>
      </c>
      <c r="E54" s="8">
        <v>30</v>
      </c>
      <c r="F54" s="8">
        <v>17122</v>
      </c>
      <c r="G54" s="8">
        <v>0.83899999999999997</v>
      </c>
      <c r="H54" s="9" t="str">
        <f t="shared" si="4"/>
        <v>yes</v>
      </c>
      <c r="I54">
        <f t="shared" si="5"/>
        <v>7</v>
      </c>
    </row>
    <row r="55" spans="2:9" x14ac:dyDescent="0.25">
      <c r="B55" s="7">
        <v>1.5</v>
      </c>
      <c r="C55" s="8">
        <v>0.03</v>
      </c>
      <c r="D55" s="8">
        <v>27</v>
      </c>
      <c r="E55" s="8">
        <v>41</v>
      </c>
      <c r="F55" s="8">
        <v>14828</v>
      </c>
      <c r="G55" s="8">
        <v>0.629</v>
      </c>
      <c r="H55" s="9" t="str">
        <f t="shared" si="4"/>
        <v>yes</v>
      </c>
      <c r="I55">
        <f t="shared" si="5"/>
        <v>14</v>
      </c>
    </row>
    <row r="56" spans="2:9" x14ac:dyDescent="0.25">
      <c r="B56" s="7">
        <v>1.5</v>
      </c>
      <c r="C56" s="8">
        <v>0.02</v>
      </c>
      <c r="D56" s="8">
        <v>33</v>
      </c>
      <c r="E56" s="8">
        <v>61</v>
      </c>
      <c r="F56" s="8">
        <v>12107</v>
      </c>
      <c r="G56" s="8">
        <v>0.42</v>
      </c>
      <c r="H56" s="9" t="str">
        <f t="shared" si="4"/>
        <v>yes</v>
      </c>
      <c r="I56">
        <f t="shared" si="5"/>
        <v>28</v>
      </c>
    </row>
    <row r="57" spans="2:9" x14ac:dyDescent="0.25">
      <c r="B57" s="7">
        <v>1</v>
      </c>
      <c r="C57" s="8">
        <v>0.08</v>
      </c>
      <c r="D57" s="8">
        <v>15</v>
      </c>
      <c r="E57" s="8">
        <v>12</v>
      </c>
      <c r="F57" s="8">
        <v>32820</v>
      </c>
      <c r="G57" s="8">
        <v>2.0550000000000002</v>
      </c>
      <c r="H57" s="9" t="str">
        <f t="shared" si="4"/>
        <v>no</v>
      </c>
      <c r="I57">
        <f t="shared" si="5"/>
        <v>-3</v>
      </c>
    </row>
    <row r="58" spans="2:9" x14ac:dyDescent="0.25">
      <c r="B58" s="7">
        <v>1</v>
      </c>
      <c r="C58" s="8">
        <v>0.06</v>
      </c>
      <c r="D58" s="8">
        <v>17</v>
      </c>
      <c r="E58" s="8">
        <v>17</v>
      </c>
      <c r="F58" s="8">
        <v>28423</v>
      </c>
      <c r="G58" s="8">
        <v>1.5409999999999999</v>
      </c>
      <c r="H58" s="9" t="str">
        <f t="shared" si="4"/>
        <v>no</v>
      </c>
      <c r="I58">
        <f t="shared" si="5"/>
        <v>0</v>
      </c>
    </row>
    <row r="59" spans="2:9" x14ac:dyDescent="0.25">
      <c r="B59" s="7">
        <v>1</v>
      </c>
      <c r="C59" s="8">
        <v>0.05</v>
      </c>
      <c r="D59" s="8">
        <v>19</v>
      </c>
      <c r="E59" s="8">
        <v>20</v>
      </c>
      <c r="F59" s="8">
        <v>25947</v>
      </c>
      <c r="G59" s="8">
        <v>1.2849999999999999</v>
      </c>
      <c r="H59" s="9" t="str">
        <f t="shared" si="4"/>
        <v>yes</v>
      </c>
      <c r="I59">
        <f t="shared" si="5"/>
        <v>1</v>
      </c>
    </row>
    <row r="60" spans="2:9" x14ac:dyDescent="0.25">
      <c r="B60" s="7">
        <v>1</v>
      </c>
      <c r="C60" s="8">
        <v>0.04</v>
      </c>
      <c r="D60" s="8">
        <v>21</v>
      </c>
      <c r="E60" s="8">
        <v>25</v>
      </c>
      <c r="F60" s="8">
        <v>23207</v>
      </c>
      <c r="G60" s="8">
        <v>1.028</v>
      </c>
      <c r="H60" s="9" t="str">
        <f t="shared" si="4"/>
        <v>yes</v>
      </c>
      <c r="I60">
        <f t="shared" si="5"/>
        <v>4</v>
      </c>
    </row>
    <row r="61" spans="2:9" x14ac:dyDescent="0.25">
      <c r="B61" s="7">
        <v>1</v>
      </c>
      <c r="C61" s="8">
        <v>0.03</v>
      </c>
      <c r="D61" s="8">
        <v>24</v>
      </c>
      <c r="E61" s="8">
        <v>33</v>
      </c>
      <c r="F61" s="8">
        <v>20098</v>
      </c>
      <c r="G61" s="8">
        <v>0.77100000000000002</v>
      </c>
      <c r="H61" s="9" t="str">
        <f t="shared" si="4"/>
        <v>yes</v>
      </c>
      <c r="I61">
        <f t="shared" si="5"/>
        <v>9</v>
      </c>
    </row>
    <row r="62" spans="2:9" x14ac:dyDescent="0.25">
      <c r="B62" s="7">
        <v>1</v>
      </c>
      <c r="C62" s="8">
        <v>0.02</v>
      </c>
      <c r="D62" s="8">
        <v>30</v>
      </c>
      <c r="E62" s="8">
        <v>50</v>
      </c>
      <c r="F62" s="8">
        <v>16410</v>
      </c>
      <c r="G62" s="8">
        <v>0.51400000000000001</v>
      </c>
      <c r="H62" s="9" t="str">
        <f t="shared" si="4"/>
        <v>yes</v>
      </c>
      <c r="I62">
        <f t="shared" si="5"/>
        <v>20</v>
      </c>
    </row>
    <row r="63" spans="2:9" x14ac:dyDescent="0.25">
      <c r="B63" s="7">
        <v>0.8</v>
      </c>
      <c r="C63" s="8">
        <v>0.06</v>
      </c>
      <c r="D63" s="8">
        <v>16</v>
      </c>
      <c r="E63" s="8">
        <v>15</v>
      </c>
      <c r="F63" s="8">
        <v>33601</v>
      </c>
      <c r="G63" s="8">
        <v>1.7230000000000001</v>
      </c>
      <c r="H63" s="9" t="str">
        <f t="shared" si="4"/>
        <v>no</v>
      </c>
      <c r="I63">
        <f t="shared" si="5"/>
        <v>-1</v>
      </c>
    </row>
    <row r="64" spans="2:9" x14ac:dyDescent="0.25">
      <c r="B64" s="7">
        <v>0.8</v>
      </c>
      <c r="C64" s="8">
        <v>0.05</v>
      </c>
      <c r="D64" s="8">
        <v>18</v>
      </c>
      <c r="E64" s="8">
        <v>18</v>
      </c>
      <c r="F64" s="8">
        <v>30673</v>
      </c>
      <c r="G64" s="8">
        <v>1.4359999999999999</v>
      </c>
      <c r="H64" s="9" t="str">
        <f t="shared" si="4"/>
        <v>no</v>
      </c>
      <c r="I64">
        <f t="shared" si="5"/>
        <v>0</v>
      </c>
    </row>
    <row r="65" spans="2:9" x14ac:dyDescent="0.25">
      <c r="B65" s="7">
        <v>0.8</v>
      </c>
      <c r="C65" s="8">
        <v>0.04</v>
      </c>
      <c r="D65" s="8">
        <v>20</v>
      </c>
      <c r="E65" s="8">
        <v>22</v>
      </c>
      <c r="F65" s="8">
        <v>27435</v>
      </c>
      <c r="G65" s="8">
        <v>1.149</v>
      </c>
      <c r="H65" s="9" t="str">
        <f t="shared" si="4"/>
        <v>yes</v>
      </c>
      <c r="I65">
        <f t="shared" si="5"/>
        <v>2</v>
      </c>
    </row>
    <row r="66" spans="2:9" x14ac:dyDescent="0.25">
      <c r="B66" s="7">
        <v>0.8</v>
      </c>
      <c r="C66" s="8">
        <v>0.03</v>
      </c>
      <c r="D66" s="8">
        <v>23</v>
      </c>
      <c r="E66" s="8">
        <v>30</v>
      </c>
      <c r="F66" s="8">
        <v>23760</v>
      </c>
      <c r="G66" s="8">
        <v>0.86199999999999999</v>
      </c>
      <c r="H66" s="9" t="str">
        <f t="shared" si="4"/>
        <v>yes</v>
      </c>
      <c r="I66">
        <f t="shared" si="5"/>
        <v>7</v>
      </c>
    </row>
    <row r="67" spans="2:9" x14ac:dyDescent="0.25">
      <c r="B67" s="7">
        <v>0.8</v>
      </c>
      <c r="C67" s="8">
        <v>0.02</v>
      </c>
      <c r="D67" s="8">
        <v>28</v>
      </c>
      <c r="E67" s="8">
        <v>44</v>
      </c>
      <c r="F67" s="8">
        <v>19400</v>
      </c>
      <c r="G67" s="8">
        <v>0.57399999999999995</v>
      </c>
      <c r="H67" s="9" t="str">
        <f t="shared" si="4"/>
        <v>yes</v>
      </c>
      <c r="I67">
        <f t="shared" si="5"/>
        <v>16</v>
      </c>
    </row>
    <row r="68" spans="2:9" x14ac:dyDescent="0.25">
      <c r="B68" s="32">
        <v>0.8</v>
      </c>
      <c r="C68" s="33">
        <v>0.01</v>
      </c>
      <c r="D68" s="33">
        <v>40</v>
      </c>
      <c r="E68" s="33">
        <v>89</v>
      </c>
      <c r="F68" s="33">
        <v>13718</v>
      </c>
      <c r="G68" s="33">
        <v>0.28699999999999998</v>
      </c>
      <c r="H68" s="34" t="str">
        <f t="shared" si="4"/>
        <v>yes</v>
      </c>
      <c r="I68">
        <f t="shared" si="5"/>
        <v>49</v>
      </c>
    </row>
    <row r="70" spans="2:9" x14ac:dyDescent="0.25">
      <c r="B70" s="29" t="s">
        <v>13</v>
      </c>
      <c r="C70" s="30"/>
      <c r="D70" s="30"/>
      <c r="E70" s="30"/>
      <c r="F70" s="30"/>
      <c r="G70" s="30"/>
      <c r="H70" s="31"/>
    </row>
    <row r="71" spans="2:9" x14ac:dyDescent="0.25">
      <c r="B71" s="19" t="s">
        <v>8</v>
      </c>
      <c r="C71" s="20" t="s">
        <v>9</v>
      </c>
      <c r="D71" s="21" t="s">
        <v>16</v>
      </c>
      <c r="E71" s="21" t="s">
        <v>17</v>
      </c>
      <c r="F71" s="21" t="s">
        <v>18</v>
      </c>
      <c r="G71" s="21" t="s">
        <v>2</v>
      </c>
      <c r="H71" s="22" t="s">
        <v>15</v>
      </c>
    </row>
    <row r="72" spans="2:9" x14ac:dyDescent="0.25">
      <c r="B72" s="7">
        <v>1.5</v>
      </c>
      <c r="C72" s="8">
        <v>0.1</v>
      </c>
      <c r="D72" s="8">
        <v>15</v>
      </c>
      <c r="E72" s="8">
        <v>11</v>
      </c>
      <c r="F72" s="8">
        <v>27072</v>
      </c>
      <c r="G72" s="8">
        <v>2.0979999999999999</v>
      </c>
      <c r="H72" s="9" t="str">
        <f>IF(E72&gt;D72,"yes","no")</f>
        <v>no</v>
      </c>
      <c r="I72">
        <f>E72-D72</f>
        <v>-4</v>
      </c>
    </row>
    <row r="73" spans="2:9" x14ac:dyDescent="0.25">
      <c r="B73" s="7">
        <v>1.5</v>
      </c>
      <c r="C73" s="8">
        <v>0.08</v>
      </c>
      <c r="D73" s="8">
        <v>17</v>
      </c>
      <c r="E73" s="8">
        <v>14</v>
      </c>
      <c r="F73" s="8">
        <v>24214</v>
      </c>
      <c r="G73" s="8">
        <v>1.6779999999999999</v>
      </c>
      <c r="H73" s="9" t="str">
        <f t="shared" ref="H73:H90" si="6">IF(E73&gt;D73,"yes","no")</f>
        <v>no</v>
      </c>
      <c r="I73">
        <f t="shared" ref="I73:I90" si="7">E73-D73</f>
        <v>-3</v>
      </c>
    </row>
    <row r="74" spans="2:9" x14ac:dyDescent="0.25">
      <c r="B74" s="7">
        <v>1.5</v>
      </c>
      <c r="C74" s="8">
        <v>0.06</v>
      </c>
      <c r="D74" s="8">
        <v>19</v>
      </c>
      <c r="E74" s="8">
        <v>18</v>
      </c>
      <c r="F74" s="8">
        <v>20970</v>
      </c>
      <c r="G74" s="8">
        <v>1.2589999999999999</v>
      </c>
      <c r="H74" s="9" t="str">
        <f t="shared" si="6"/>
        <v>no</v>
      </c>
      <c r="I74">
        <f t="shared" si="7"/>
        <v>-1</v>
      </c>
    </row>
    <row r="75" spans="2:9" x14ac:dyDescent="0.25">
      <c r="B75" s="7">
        <v>1.5</v>
      </c>
      <c r="C75" s="8">
        <v>0.05</v>
      </c>
      <c r="D75" s="8">
        <v>21</v>
      </c>
      <c r="E75" s="8">
        <v>22</v>
      </c>
      <c r="F75" s="8">
        <v>19143</v>
      </c>
      <c r="G75" s="8">
        <v>1.0489999999999999</v>
      </c>
      <c r="H75" s="9" t="str">
        <f t="shared" si="6"/>
        <v>yes</v>
      </c>
      <c r="I75">
        <f t="shared" si="7"/>
        <v>1</v>
      </c>
    </row>
    <row r="76" spans="2:9" x14ac:dyDescent="0.25">
      <c r="B76" s="7">
        <v>1.5</v>
      </c>
      <c r="C76" s="8">
        <v>0.04</v>
      </c>
      <c r="D76" s="8">
        <v>23</v>
      </c>
      <c r="E76" s="8">
        <v>27</v>
      </c>
      <c r="F76" s="8">
        <v>17122</v>
      </c>
      <c r="G76" s="8">
        <v>0.83899999999999997</v>
      </c>
      <c r="H76" s="9" t="str">
        <f t="shared" si="6"/>
        <v>yes</v>
      </c>
      <c r="I76">
        <f t="shared" si="7"/>
        <v>4</v>
      </c>
    </row>
    <row r="77" spans="2:9" x14ac:dyDescent="0.25">
      <c r="B77" s="7">
        <v>1.5</v>
      </c>
      <c r="C77" s="8">
        <v>0.03</v>
      </c>
      <c r="D77" s="8">
        <v>27</v>
      </c>
      <c r="E77" s="8">
        <v>36</v>
      </c>
      <c r="F77" s="8">
        <v>14828</v>
      </c>
      <c r="G77" s="8">
        <v>0.629</v>
      </c>
      <c r="H77" s="9" t="str">
        <f t="shared" si="6"/>
        <v>yes</v>
      </c>
      <c r="I77">
        <f t="shared" si="7"/>
        <v>9</v>
      </c>
    </row>
    <row r="78" spans="2:9" x14ac:dyDescent="0.25">
      <c r="B78" s="7">
        <v>1.5</v>
      </c>
      <c r="C78" s="8">
        <v>0.02</v>
      </c>
      <c r="D78" s="8">
        <v>33</v>
      </c>
      <c r="E78" s="8">
        <v>55</v>
      </c>
      <c r="F78" s="8">
        <v>12107</v>
      </c>
      <c r="G78" s="8">
        <v>0.42</v>
      </c>
      <c r="H78" s="9" t="str">
        <f t="shared" si="6"/>
        <v>yes</v>
      </c>
      <c r="I78">
        <f t="shared" si="7"/>
        <v>22</v>
      </c>
    </row>
    <row r="79" spans="2:9" x14ac:dyDescent="0.25">
      <c r="B79" s="7">
        <v>1</v>
      </c>
      <c r="C79" s="8">
        <v>0.08</v>
      </c>
      <c r="D79" s="8">
        <v>15</v>
      </c>
      <c r="E79" s="8">
        <v>11</v>
      </c>
      <c r="F79" s="8">
        <v>32820</v>
      </c>
      <c r="G79" s="8">
        <v>2.0550000000000002</v>
      </c>
      <c r="H79" s="9" t="str">
        <f t="shared" si="6"/>
        <v>no</v>
      </c>
      <c r="I79">
        <f t="shared" si="7"/>
        <v>-4</v>
      </c>
    </row>
    <row r="80" spans="2:9" x14ac:dyDescent="0.25">
      <c r="B80" s="7">
        <v>1</v>
      </c>
      <c r="C80" s="8">
        <v>0.06</v>
      </c>
      <c r="D80" s="8">
        <v>17</v>
      </c>
      <c r="E80" s="8">
        <v>15</v>
      </c>
      <c r="F80" s="8">
        <v>28423</v>
      </c>
      <c r="G80" s="8">
        <v>1.5409999999999999</v>
      </c>
      <c r="H80" s="9" t="str">
        <f t="shared" si="6"/>
        <v>no</v>
      </c>
      <c r="I80">
        <f t="shared" si="7"/>
        <v>-2</v>
      </c>
    </row>
    <row r="81" spans="2:9" x14ac:dyDescent="0.25">
      <c r="B81" s="7">
        <v>1</v>
      </c>
      <c r="C81" s="8">
        <v>0.05</v>
      </c>
      <c r="D81" s="8">
        <v>19</v>
      </c>
      <c r="E81" s="8">
        <v>18</v>
      </c>
      <c r="F81" s="8">
        <v>25947</v>
      </c>
      <c r="G81" s="8">
        <v>1.2849999999999999</v>
      </c>
      <c r="H81" s="9" t="str">
        <f t="shared" si="6"/>
        <v>no</v>
      </c>
      <c r="I81">
        <f t="shared" si="7"/>
        <v>-1</v>
      </c>
    </row>
    <row r="82" spans="2:9" x14ac:dyDescent="0.25">
      <c r="B82" s="7">
        <v>1</v>
      </c>
      <c r="C82" s="8">
        <v>0.04</v>
      </c>
      <c r="D82" s="8">
        <v>21</v>
      </c>
      <c r="E82" s="8">
        <v>22</v>
      </c>
      <c r="F82" s="8">
        <v>23207</v>
      </c>
      <c r="G82" s="8">
        <v>1.028</v>
      </c>
      <c r="H82" s="9" t="str">
        <f t="shared" si="6"/>
        <v>yes</v>
      </c>
      <c r="I82">
        <f t="shared" si="7"/>
        <v>1</v>
      </c>
    </row>
    <row r="83" spans="2:9" x14ac:dyDescent="0.25">
      <c r="B83" s="7">
        <v>1</v>
      </c>
      <c r="C83" s="8">
        <v>0.03</v>
      </c>
      <c r="D83" s="8">
        <v>24</v>
      </c>
      <c r="E83" s="8">
        <v>30</v>
      </c>
      <c r="F83" s="8">
        <v>20098</v>
      </c>
      <c r="G83" s="8">
        <v>0.77100000000000002</v>
      </c>
      <c r="H83" s="9" t="str">
        <f t="shared" si="6"/>
        <v>yes</v>
      </c>
      <c r="I83">
        <f t="shared" si="7"/>
        <v>6</v>
      </c>
    </row>
    <row r="84" spans="2:9" x14ac:dyDescent="0.25">
      <c r="B84" s="7">
        <v>1</v>
      </c>
      <c r="C84" s="8">
        <v>0.02</v>
      </c>
      <c r="D84" s="8">
        <v>30</v>
      </c>
      <c r="E84" s="8">
        <v>43</v>
      </c>
      <c r="F84" s="8">
        <v>16410</v>
      </c>
      <c r="G84" s="8">
        <v>0.51400000000000001</v>
      </c>
      <c r="H84" s="9" t="str">
        <f t="shared" si="6"/>
        <v>yes</v>
      </c>
      <c r="I84">
        <f t="shared" si="7"/>
        <v>13</v>
      </c>
    </row>
    <row r="85" spans="2:9" x14ac:dyDescent="0.25">
      <c r="B85" s="7">
        <v>0.8</v>
      </c>
      <c r="C85" s="8">
        <v>0.06</v>
      </c>
      <c r="D85" s="8">
        <v>16</v>
      </c>
      <c r="E85" s="8">
        <v>13</v>
      </c>
      <c r="F85" s="8">
        <v>33601</v>
      </c>
      <c r="G85" s="8">
        <v>1.7230000000000001</v>
      </c>
      <c r="H85" s="9" t="str">
        <f t="shared" si="6"/>
        <v>no</v>
      </c>
      <c r="I85">
        <f t="shared" si="7"/>
        <v>-3</v>
      </c>
    </row>
    <row r="86" spans="2:9" x14ac:dyDescent="0.25">
      <c r="B86" s="7">
        <v>0.8</v>
      </c>
      <c r="C86" s="8">
        <v>0.05</v>
      </c>
      <c r="D86" s="8">
        <v>18</v>
      </c>
      <c r="E86" s="8">
        <v>16</v>
      </c>
      <c r="F86" s="8">
        <v>30673</v>
      </c>
      <c r="G86" s="8">
        <v>1.4359999999999999</v>
      </c>
      <c r="H86" s="9" t="str">
        <f t="shared" si="6"/>
        <v>no</v>
      </c>
      <c r="I86">
        <f t="shared" si="7"/>
        <v>-2</v>
      </c>
    </row>
    <row r="87" spans="2:9" x14ac:dyDescent="0.25">
      <c r="B87" s="7">
        <v>0.8</v>
      </c>
      <c r="C87" s="8">
        <v>0.04</v>
      </c>
      <c r="D87" s="8">
        <v>20</v>
      </c>
      <c r="E87" s="8">
        <v>20</v>
      </c>
      <c r="F87" s="8">
        <v>27435</v>
      </c>
      <c r="G87" s="8">
        <v>1.149</v>
      </c>
      <c r="H87" s="9" t="str">
        <f t="shared" si="6"/>
        <v>no</v>
      </c>
      <c r="I87">
        <f t="shared" si="7"/>
        <v>0</v>
      </c>
    </row>
    <row r="88" spans="2:9" x14ac:dyDescent="0.25">
      <c r="B88" s="7">
        <v>0.8</v>
      </c>
      <c r="C88" s="8">
        <v>0.03</v>
      </c>
      <c r="D88" s="8">
        <v>23</v>
      </c>
      <c r="E88" s="8">
        <v>27</v>
      </c>
      <c r="F88" s="8">
        <v>23760</v>
      </c>
      <c r="G88" s="8">
        <v>0.86199999999999999</v>
      </c>
      <c r="H88" s="9" t="str">
        <f t="shared" si="6"/>
        <v>yes</v>
      </c>
      <c r="I88">
        <f t="shared" si="7"/>
        <v>4</v>
      </c>
    </row>
    <row r="89" spans="2:9" x14ac:dyDescent="0.25">
      <c r="B89" s="7">
        <v>0.8</v>
      </c>
      <c r="C89" s="8">
        <v>0.02</v>
      </c>
      <c r="D89" s="8">
        <v>28</v>
      </c>
      <c r="E89" s="8">
        <v>40</v>
      </c>
      <c r="F89" s="8">
        <v>19400</v>
      </c>
      <c r="G89" s="8">
        <v>0.57399999999999995</v>
      </c>
      <c r="H89" s="9" t="str">
        <f t="shared" si="6"/>
        <v>yes</v>
      </c>
      <c r="I89">
        <f t="shared" si="7"/>
        <v>12</v>
      </c>
    </row>
    <row r="90" spans="2:9" x14ac:dyDescent="0.25">
      <c r="B90" s="32">
        <v>0.8</v>
      </c>
      <c r="C90" s="33">
        <v>0.01</v>
      </c>
      <c r="D90" s="33">
        <v>40</v>
      </c>
      <c r="E90" s="33">
        <v>80</v>
      </c>
      <c r="F90" s="33">
        <v>13718</v>
      </c>
      <c r="G90" s="33">
        <v>0.28699999999999998</v>
      </c>
      <c r="H90" s="34" t="str">
        <f t="shared" si="6"/>
        <v>yes</v>
      </c>
      <c r="I90">
        <f t="shared" si="7"/>
        <v>40</v>
      </c>
    </row>
    <row r="92" spans="2:9" x14ac:dyDescent="0.25">
      <c r="B92" s="29" t="s">
        <v>14</v>
      </c>
      <c r="C92" s="30"/>
      <c r="D92" s="30"/>
      <c r="E92" s="30"/>
      <c r="F92" s="30"/>
      <c r="G92" s="30"/>
      <c r="H92" s="31"/>
    </row>
    <row r="93" spans="2:9" x14ac:dyDescent="0.25">
      <c r="B93" s="19" t="s">
        <v>8</v>
      </c>
      <c r="C93" s="20" t="s">
        <v>9</v>
      </c>
      <c r="D93" s="21" t="s">
        <v>16</v>
      </c>
      <c r="E93" s="21" t="s">
        <v>17</v>
      </c>
      <c r="F93" s="21" t="s">
        <v>18</v>
      </c>
      <c r="G93" s="21" t="s">
        <v>2</v>
      </c>
      <c r="H93" s="22" t="s">
        <v>15</v>
      </c>
    </row>
    <row r="94" spans="2:9" x14ac:dyDescent="0.25">
      <c r="B94" s="7">
        <v>1.5</v>
      </c>
      <c r="C94" s="8">
        <v>0.1</v>
      </c>
      <c r="D94" s="8">
        <v>15</v>
      </c>
      <c r="E94" s="8">
        <v>10</v>
      </c>
      <c r="F94" s="8">
        <v>27072</v>
      </c>
      <c r="G94" s="8">
        <v>2.0979999999999999</v>
      </c>
      <c r="H94" s="9" t="str">
        <f>IF(E94&gt;D94,"yes","no")</f>
        <v>no</v>
      </c>
      <c r="I94">
        <f>E94-D94</f>
        <v>-5</v>
      </c>
    </row>
    <row r="95" spans="2:9" x14ac:dyDescent="0.25">
      <c r="B95" s="7">
        <v>1.5</v>
      </c>
      <c r="C95" s="8">
        <v>0.08</v>
      </c>
      <c r="D95" s="8">
        <v>17</v>
      </c>
      <c r="E95" s="8">
        <v>12</v>
      </c>
      <c r="F95" s="8">
        <v>24214</v>
      </c>
      <c r="G95" s="8">
        <v>1.6779999999999999</v>
      </c>
      <c r="H95" s="9" t="str">
        <f t="shared" ref="H95:H112" si="8">IF(E95&gt;D95,"yes","no")</f>
        <v>no</v>
      </c>
      <c r="I95">
        <f t="shared" ref="I95:I112" si="9">E95-D95</f>
        <v>-5</v>
      </c>
    </row>
    <row r="96" spans="2:9" x14ac:dyDescent="0.25">
      <c r="B96" s="7">
        <v>1.5</v>
      </c>
      <c r="C96" s="8">
        <v>0.06</v>
      </c>
      <c r="D96" s="8">
        <v>19</v>
      </c>
      <c r="E96" s="8">
        <v>17</v>
      </c>
      <c r="F96" s="8">
        <v>20970</v>
      </c>
      <c r="G96" s="8">
        <v>1.2589999999999999</v>
      </c>
      <c r="H96" s="9" t="str">
        <f t="shared" si="8"/>
        <v>no</v>
      </c>
      <c r="I96">
        <f t="shared" si="9"/>
        <v>-2</v>
      </c>
    </row>
    <row r="97" spans="2:9" x14ac:dyDescent="0.25">
      <c r="B97" s="7">
        <v>1.5</v>
      </c>
      <c r="C97" s="8">
        <v>0.05</v>
      </c>
      <c r="D97" s="8">
        <v>21</v>
      </c>
      <c r="E97" s="8">
        <v>20</v>
      </c>
      <c r="F97" s="8">
        <v>19143</v>
      </c>
      <c r="G97" s="8">
        <v>1.0489999999999999</v>
      </c>
      <c r="H97" s="9" t="str">
        <f t="shared" si="8"/>
        <v>no</v>
      </c>
      <c r="I97">
        <f t="shared" si="9"/>
        <v>-1</v>
      </c>
    </row>
    <row r="98" spans="2:9" x14ac:dyDescent="0.25">
      <c r="B98" s="7">
        <v>1.5</v>
      </c>
      <c r="C98" s="8">
        <v>0.04</v>
      </c>
      <c r="D98" s="8">
        <v>23</v>
      </c>
      <c r="E98" s="8">
        <v>25</v>
      </c>
      <c r="F98" s="8">
        <v>17122</v>
      </c>
      <c r="G98" s="8">
        <v>0.83899999999999997</v>
      </c>
      <c r="H98" s="9" t="str">
        <f t="shared" si="8"/>
        <v>yes</v>
      </c>
      <c r="I98">
        <f t="shared" si="9"/>
        <v>2</v>
      </c>
    </row>
    <row r="99" spans="2:9" x14ac:dyDescent="0.25">
      <c r="B99" s="7">
        <v>1.5</v>
      </c>
      <c r="C99" s="8">
        <v>0.03</v>
      </c>
      <c r="D99" s="8">
        <v>27</v>
      </c>
      <c r="E99" s="8">
        <v>33</v>
      </c>
      <c r="F99" s="8">
        <v>14828</v>
      </c>
      <c r="G99" s="8">
        <v>0.629</v>
      </c>
      <c r="H99" s="9" t="str">
        <f t="shared" si="8"/>
        <v>yes</v>
      </c>
      <c r="I99">
        <f t="shared" si="9"/>
        <v>6</v>
      </c>
    </row>
    <row r="100" spans="2:9" x14ac:dyDescent="0.25">
      <c r="B100" s="7">
        <v>1.5</v>
      </c>
      <c r="C100" s="8">
        <v>0.02</v>
      </c>
      <c r="D100" s="8">
        <v>33</v>
      </c>
      <c r="E100" s="8">
        <v>50</v>
      </c>
      <c r="F100" s="8">
        <v>12107</v>
      </c>
      <c r="G100" s="8">
        <v>0.42</v>
      </c>
      <c r="H100" s="9" t="str">
        <f t="shared" si="8"/>
        <v>yes</v>
      </c>
      <c r="I100">
        <f t="shared" si="9"/>
        <v>17</v>
      </c>
    </row>
    <row r="101" spans="2:9" x14ac:dyDescent="0.25">
      <c r="B101" s="7">
        <v>1</v>
      </c>
      <c r="C101" s="8">
        <v>0.08</v>
      </c>
      <c r="D101" s="8">
        <v>15</v>
      </c>
      <c r="E101" s="8">
        <v>10</v>
      </c>
      <c r="F101" s="8">
        <v>32820</v>
      </c>
      <c r="G101" s="8">
        <v>2.0550000000000002</v>
      </c>
      <c r="H101" s="9" t="str">
        <f t="shared" si="8"/>
        <v>no</v>
      </c>
      <c r="I101">
        <f t="shared" si="9"/>
        <v>-5</v>
      </c>
    </row>
    <row r="102" spans="2:9" x14ac:dyDescent="0.25">
      <c r="B102" s="7">
        <v>1</v>
      </c>
      <c r="C102" s="8">
        <v>0.06</v>
      </c>
      <c r="D102" s="8">
        <v>17</v>
      </c>
      <c r="E102" s="8">
        <v>14</v>
      </c>
      <c r="F102" s="8">
        <v>28423</v>
      </c>
      <c r="G102" s="8">
        <v>1.5409999999999999</v>
      </c>
      <c r="H102" s="9" t="str">
        <f t="shared" si="8"/>
        <v>no</v>
      </c>
      <c r="I102">
        <f t="shared" si="9"/>
        <v>-3</v>
      </c>
    </row>
    <row r="103" spans="2:9" x14ac:dyDescent="0.25">
      <c r="B103" s="7">
        <v>1</v>
      </c>
      <c r="C103" s="8">
        <v>0.05</v>
      </c>
      <c r="D103" s="8">
        <v>19</v>
      </c>
      <c r="E103" s="8">
        <v>16</v>
      </c>
      <c r="F103" s="8">
        <v>25947</v>
      </c>
      <c r="G103" s="8">
        <v>1.2849999999999999</v>
      </c>
      <c r="H103" s="9" t="str">
        <f t="shared" si="8"/>
        <v>no</v>
      </c>
      <c r="I103">
        <f t="shared" si="9"/>
        <v>-3</v>
      </c>
    </row>
    <row r="104" spans="2:9" x14ac:dyDescent="0.25">
      <c r="B104" s="7">
        <v>1</v>
      </c>
      <c r="C104" s="8">
        <v>0.04</v>
      </c>
      <c r="D104" s="8">
        <v>21</v>
      </c>
      <c r="E104" s="8">
        <v>20</v>
      </c>
      <c r="F104" s="8">
        <v>23207</v>
      </c>
      <c r="G104" s="8">
        <v>1.028</v>
      </c>
      <c r="H104" s="9" t="str">
        <f t="shared" si="8"/>
        <v>no</v>
      </c>
      <c r="I104">
        <f t="shared" si="9"/>
        <v>-1</v>
      </c>
    </row>
    <row r="105" spans="2:9" x14ac:dyDescent="0.25">
      <c r="B105" s="7">
        <v>1</v>
      </c>
      <c r="C105" s="8">
        <v>0.03</v>
      </c>
      <c r="D105" s="8">
        <v>24</v>
      </c>
      <c r="E105" s="8">
        <v>27</v>
      </c>
      <c r="F105" s="8">
        <v>20098</v>
      </c>
      <c r="G105" s="8">
        <v>0.77100000000000002</v>
      </c>
      <c r="H105" s="9" t="str">
        <f t="shared" si="8"/>
        <v>yes</v>
      </c>
      <c r="I105">
        <f t="shared" si="9"/>
        <v>3</v>
      </c>
    </row>
    <row r="106" spans="2:9" x14ac:dyDescent="0.25">
      <c r="B106" s="7">
        <v>1</v>
      </c>
      <c r="C106" s="8">
        <v>0.02</v>
      </c>
      <c r="D106" s="8">
        <v>30</v>
      </c>
      <c r="E106" s="8">
        <v>41</v>
      </c>
      <c r="F106" s="8">
        <v>16410</v>
      </c>
      <c r="G106" s="8">
        <v>0.51400000000000001</v>
      </c>
      <c r="H106" s="9" t="str">
        <f t="shared" si="8"/>
        <v>yes</v>
      </c>
      <c r="I106">
        <f t="shared" si="9"/>
        <v>11</v>
      </c>
    </row>
    <row r="107" spans="2:9" x14ac:dyDescent="0.25">
      <c r="B107" s="7">
        <v>0.8</v>
      </c>
      <c r="C107" s="8">
        <v>0.06</v>
      </c>
      <c r="D107" s="8">
        <v>16</v>
      </c>
      <c r="E107" s="8">
        <v>12</v>
      </c>
      <c r="F107" s="8">
        <v>33601</v>
      </c>
      <c r="G107" s="8">
        <v>1.7230000000000001</v>
      </c>
      <c r="H107" s="9" t="str">
        <f t="shared" si="8"/>
        <v>no</v>
      </c>
      <c r="I107">
        <f t="shared" si="9"/>
        <v>-4</v>
      </c>
    </row>
    <row r="108" spans="2:9" x14ac:dyDescent="0.25">
      <c r="B108" s="7">
        <v>0.8</v>
      </c>
      <c r="C108" s="8">
        <v>0.05</v>
      </c>
      <c r="D108" s="8">
        <v>18</v>
      </c>
      <c r="E108" s="8">
        <v>15</v>
      </c>
      <c r="F108" s="8">
        <v>30673</v>
      </c>
      <c r="G108" s="8">
        <v>1.4359999999999999</v>
      </c>
      <c r="H108" s="9" t="str">
        <f t="shared" si="8"/>
        <v>no</v>
      </c>
      <c r="I108">
        <f t="shared" si="9"/>
        <v>-3</v>
      </c>
    </row>
    <row r="109" spans="2:9" x14ac:dyDescent="0.25">
      <c r="B109" s="7">
        <v>0.8</v>
      </c>
      <c r="C109" s="8">
        <v>0.04</v>
      </c>
      <c r="D109" s="8">
        <v>20</v>
      </c>
      <c r="E109" s="8">
        <v>18</v>
      </c>
      <c r="F109" s="8">
        <v>27435</v>
      </c>
      <c r="G109" s="8">
        <v>1.149</v>
      </c>
      <c r="H109" s="9" t="str">
        <f t="shared" si="8"/>
        <v>no</v>
      </c>
      <c r="I109">
        <f t="shared" si="9"/>
        <v>-2</v>
      </c>
    </row>
    <row r="110" spans="2:9" x14ac:dyDescent="0.25">
      <c r="B110" s="7">
        <v>0.8</v>
      </c>
      <c r="C110" s="8">
        <v>0.03</v>
      </c>
      <c r="D110" s="8">
        <v>23</v>
      </c>
      <c r="E110" s="8">
        <v>24</v>
      </c>
      <c r="F110" s="8">
        <v>23760</v>
      </c>
      <c r="G110" s="8">
        <v>0.86199999999999999</v>
      </c>
      <c r="H110" s="9" t="str">
        <f t="shared" si="8"/>
        <v>yes</v>
      </c>
      <c r="I110">
        <f t="shared" si="9"/>
        <v>1</v>
      </c>
    </row>
    <row r="111" spans="2:9" x14ac:dyDescent="0.25">
      <c r="B111" s="7">
        <v>0.8</v>
      </c>
      <c r="C111" s="8">
        <v>0.02</v>
      </c>
      <c r="D111" s="8">
        <v>28</v>
      </c>
      <c r="E111" s="8">
        <v>36</v>
      </c>
      <c r="F111" s="8">
        <v>19400</v>
      </c>
      <c r="G111" s="8">
        <v>0.57399999999999995</v>
      </c>
      <c r="H111" s="9" t="str">
        <f t="shared" si="8"/>
        <v>yes</v>
      </c>
      <c r="I111">
        <f t="shared" si="9"/>
        <v>8</v>
      </c>
    </row>
    <row r="112" spans="2:9" x14ac:dyDescent="0.25">
      <c r="B112" s="32">
        <v>0.8</v>
      </c>
      <c r="C112" s="33">
        <v>0.01</v>
      </c>
      <c r="D112" s="33">
        <v>40</v>
      </c>
      <c r="E112" s="33">
        <v>73</v>
      </c>
      <c r="F112" s="33">
        <v>13718</v>
      </c>
      <c r="G112" s="33">
        <v>0.28699999999999998</v>
      </c>
      <c r="H112" s="34" t="str">
        <f t="shared" si="8"/>
        <v>yes</v>
      </c>
      <c r="I112">
        <f t="shared" si="9"/>
        <v>33</v>
      </c>
    </row>
  </sheetData>
  <mergeCells count="5">
    <mergeCell ref="B92:H92"/>
    <mergeCell ref="B70:H70"/>
    <mergeCell ref="B4:H4"/>
    <mergeCell ref="B26:H26"/>
    <mergeCell ref="B48:H48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Turbine</vt:lpstr>
      <vt:lpstr>Pump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Patricia</dc:creator>
  <cp:lastModifiedBy>Patricia</cp:lastModifiedBy>
  <dcterms:created xsi:type="dcterms:W3CDTF">2018-06-28T08:28:44Z</dcterms:created>
  <dcterms:modified xsi:type="dcterms:W3CDTF">2018-08-22T12:38:21Z</dcterms:modified>
</cp:coreProperties>
</file>