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0" yWindow="0" windowWidth="28800" windowHeight="12300" tabRatio="700"/>
  </bookViews>
  <sheets>
    <sheet name="valoración" sheetId="9" r:id="rId1"/>
  </sheets>
  <definedNames>
    <definedName name="o">#REF!</definedName>
    <definedName name="p">#REF!</definedName>
    <definedName name="Ramo">#REF!</definedName>
  </definedNames>
  <calcPr calcId="152511"/>
</workbook>
</file>

<file path=xl/calcChain.xml><?xml version="1.0" encoding="utf-8"?>
<calcChain xmlns="http://schemas.openxmlformats.org/spreadsheetml/2006/main">
  <c r="C85" i="9" l="1"/>
  <c r="C81" i="9"/>
  <c r="C80" i="9"/>
  <c r="C82" i="9" s="1"/>
  <c r="C74" i="9"/>
  <c r="C75" i="9" s="1"/>
  <c r="C73" i="9"/>
  <c r="C69" i="9"/>
  <c r="C68" i="9"/>
  <c r="C63" i="9"/>
  <c r="C62" i="9"/>
  <c r="C64" i="9" s="1"/>
  <c r="C61" i="9"/>
  <c r="C58" i="9"/>
  <c r="C57" i="9"/>
  <c r="C59" i="9" s="1"/>
  <c r="C65" i="9" s="1"/>
  <c r="C52" i="9"/>
  <c r="C51" i="9"/>
  <c r="C53" i="9" s="1"/>
  <c r="C46" i="9"/>
  <c r="C45" i="9"/>
  <c r="C44" i="9"/>
  <c r="C41" i="9"/>
  <c r="C40" i="9"/>
  <c r="C39" i="9"/>
  <c r="C38" i="9"/>
  <c r="C37" i="9"/>
  <c r="C36" i="9"/>
  <c r="C42" i="9" s="1"/>
  <c r="C47" i="9" s="1"/>
  <c r="C32" i="9"/>
  <c r="C33" i="9" s="1"/>
  <c r="C30" i="9"/>
  <c r="C29" i="9"/>
  <c r="C26" i="9"/>
  <c r="C27" i="9" s="1"/>
  <c r="C24" i="9"/>
  <c r="C23" i="9"/>
  <c r="C22" i="9"/>
  <c r="C19" i="9"/>
  <c r="C18" i="9"/>
  <c r="C17" i="9"/>
  <c r="C16" i="9"/>
  <c r="C15" i="9"/>
  <c r="C20" i="9" s="1"/>
  <c r="C12" i="9"/>
  <c r="C13" i="9" s="1"/>
  <c r="C9" i="9"/>
  <c r="C10" i="9" s="1"/>
  <c r="D5" i="9"/>
  <c r="C5" i="9"/>
  <c r="C34" i="9" l="1"/>
  <c r="C48" i="9" s="1"/>
  <c r="C49" i="9" s="1"/>
  <c r="C76" i="9"/>
  <c r="C83" i="9"/>
  <c r="D6" i="9"/>
  <c r="D7" i="9" s="1"/>
  <c r="C70" i="9"/>
  <c r="C71" i="9" s="1"/>
  <c r="C77" i="9" s="1"/>
  <c r="C86" i="9"/>
  <c r="C87" i="9" s="1"/>
  <c r="C88" i="9" l="1"/>
  <c r="C89" i="9" s="1"/>
  <c r="C90" i="9" s="1"/>
  <c r="D92" i="9" s="1"/>
</calcChain>
</file>

<file path=xl/sharedStrings.xml><?xml version="1.0" encoding="utf-8"?>
<sst xmlns="http://schemas.openxmlformats.org/spreadsheetml/2006/main" count="96" uniqueCount="90">
  <si>
    <t>CONCEPTOS</t>
  </si>
  <si>
    <t>UDS.</t>
  </si>
  <si>
    <t>% DEP.</t>
  </si>
  <si>
    <t>21% de IVA</t>
  </si>
  <si>
    <t>VALORACIÓN</t>
  </si>
  <si>
    <t>ASISTENCIA</t>
  </si>
  <si>
    <t>NUEVO</t>
  </si>
  <si>
    <t>Valoramos hasta el límite para objetos de especial valor, no reseñados en póliza.</t>
  </si>
  <si>
    <t>Valoración de Pintura Asegurado</t>
  </si>
  <si>
    <t>Valoración Albañilería Asegurado</t>
  </si>
  <si>
    <t>Valoración Electricidad Asegurado</t>
  </si>
  <si>
    <t>Valoración de Carpintería Asegurado</t>
  </si>
  <si>
    <t>Valoración de Fontanería Asegurado</t>
  </si>
  <si>
    <t>Aire acondicionado Asegurado:</t>
  </si>
  <si>
    <t>Valoración de Aire acondicionado Asegurado</t>
  </si>
  <si>
    <t>Valoración Daños en Continente</t>
  </si>
  <si>
    <t>PRESTACIONES ESPECIALES:</t>
  </si>
  <si>
    <t>DAÑOS POR RC:</t>
  </si>
  <si>
    <t>VALORACIÓN DE DAÑOS POR INCENDIO</t>
  </si>
  <si>
    <t>Valoración Maquinaria  y Mobiliario Dañado</t>
  </si>
  <si>
    <t>Maquinaria y Mobiliario Dañado</t>
  </si>
  <si>
    <t>DAÑOS POR INCENDIO</t>
  </si>
  <si>
    <t>Daños en Continente</t>
  </si>
  <si>
    <t>Cristalería Asegurado</t>
  </si>
  <si>
    <t>Pintura Asegurado</t>
  </si>
  <si>
    <t>Albañilería Asegurado</t>
  </si>
  <si>
    <t>Electricidad Asegurado</t>
  </si>
  <si>
    <t>Carpintería Asegurado</t>
  </si>
  <si>
    <t>Fontanería Asegurado</t>
  </si>
  <si>
    <t>Existencias dañadas</t>
  </si>
  <si>
    <t>Valoración Existencias Dañadas</t>
  </si>
  <si>
    <t>VALORACIÓN PRESTACIONES ESPECIALES</t>
  </si>
  <si>
    <t>Daños en Portal 6, 1º C</t>
  </si>
  <si>
    <t>Daños en Portal 6, 1º B</t>
  </si>
  <si>
    <t>Valoración Daños Portal 6, 1º C</t>
  </si>
  <si>
    <t>Valoración Daños Portal 6, 1º B</t>
  </si>
  <si>
    <t>VALORACIÓN DE DAÑOS POR RC</t>
  </si>
  <si>
    <t>VALORACIÓN TOTAL DAÑOS</t>
  </si>
  <si>
    <t>VALORACIÓN TOTAL DE DAÑOS POR INCENDIO</t>
  </si>
  <si>
    <t>Unidades de reposición de televisiones LCD marca Sony de 43", valoramos televisiones equivalentes a las dañadas, marca Sony modelo Kd-43Xf7096. Según Amazon.</t>
  </si>
  <si>
    <t>Valoración Daños en Contenido</t>
  </si>
  <si>
    <t>Valoración Daños en Comunidad de Propietarios</t>
  </si>
  <si>
    <t>Valoración Limpieza Perjudicado</t>
  </si>
  <si>
    <t>Valoración Cerrajería Perjudicado</t>
  </si>
  <si>
    <t>Tarima Flotante Perjudicado</t>
  </si>
  <si>
    <t>Valoración Tarima Flotante Perjudicado</t>
  </si>
  <si>
    <t>Limpieza Perjudicado</t>
  </si>
  <si>
    <t>Cerrajería Perjudicado</t>
  </si>
  <si>
    <t>Pintura Perjudicado</t>
  </si>
  <si>
    <t>Valoración Pintura Perjudicado</t>
  </si>
  <si>
    <t>Reposición del tirador de ventana del salón. Materiales y mano de obra. Cerrado con AXA seguros.</t>
  </si>
  <si>
    <t>Intervención de urgencia para la instalación de dos tableros de madera en la ventana dañada por los bomberos, para dejar dejar cerrado dicho hueco de luz. Materiales y mano de obra. Cerrado con el Profesional.</t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</si>
  <si>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cristal laminado de seguridad de 6+6 mm, correspondiente a cuatro escaparates. Materiales y mano de obra.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</si>
  <si>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pintado de los paramentos verticales y horizontales con aplicación de dos capas de pintura plástica. Materiales y mano de obra.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</si>
  <si>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pladur estándar para los paramentos verticales y horizontales. Materiales y mano de obra.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</si>
  <si>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alicatado de la barra del bar y de los paramentos verticales hasta 1,3 metros de altura, con plaquetas de calidad similar a la dañada. Materiales y mano de obra. Según precios medios de mercado.</t>
    </r>
  </si>
  <si>
    <t>Partida alzada para la reposición del cuadro eléctrico principal, incluye protección para alumbrado, circuito de cocina, baños y barra del bar, compuesto por 6 diferenciales y 10 magnetotérmicos. Materiales y mano de obra. Según precios de mercado.</t>
  </si>
  <si>
    <t>Unidades de reposición de puertas de paso de madera  de una hoja de 203x82,5x3,5 cm. Materiales y mano de obra. Según precios medios de mercado.</t>
  </si>
  <si>
    <r>
      <t>Partida alzada para la reposición del cableado de toda la instalación eléctrica compuesto por una línea de 2,5 mm</t>
    </r>
    <r>
      <rPr>
        <vertAlign val="superscript"/>
        <sz val="10"/>
        <rFont val="Franklin Gothic Book"/>
        <family val="2"/>
      </rPr>
      <t xml:space="preserve">2 </t>
    </r>
    <r>
      <rPr>
        <sz val="10"/>
        <rFont val="Franklin Gothic Book"/>
        <family val="2"/>
      </rPr>
      <t>para el alumbrado y una línea de 4 mm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para la barra y la cocina. Materiales y mano de obra. Según precios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</si>
  <si>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alicatado de los paramentos verticales y horizontales en baños y cocina, con plaquetas de calidades similares a las dañadas. Materiales y mano de obra.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</si>
  <si>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aislamiento acústico bajo pladur en los paramentos horizontales y verticales . Materiales y mano de obra.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</si>
  <si>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solado con plaqueta de calidad similar a la dañada. Materiales y mano de obra. Según precios medios de mercado.</t>
    </r>
  </si>
  <si>
    <t>Partida alzada para la reposición de desagües en los tres servicios, los dos de clientes y el de personal, así como en la cocina, al igual que la reposición de agua sanitaria, compuesta en total por 12 desagües y 18 tomas de agua caliente y fría.  Materiales y mano de obra. Según precios medios de mercado.</t>
  </si>
  <si>
    <t xml:space="preserve">Partida alzada para la reposición del equipo de aire acondicionado, para sistema VRV-IV Classic, en todo el riesgo. Materiales y mano de obra. Según precios medios de mercado. </t>
  </si>
  <si>
    <t>Unidades de reposición de conjuntos de mesas de 90x90 con 4 sillas, valoramos mesas y sillas similares a las dañadas. Cerrado con el Asegurado.</t>
  </si>
  <si>
    <t>Unidades de reposición de cámaras frigoríficas situadas debajo de la barra, valoramos cámaras frigoríficas de la marca Edenox modelo EB-150-I, equivalentes a las dañadas, . Cerrado con el Asegurado.</t>
  </si>
  <si>
    <t>Reposición de lavavajillas con cesta de 50x50 cm, referencia H1003.0002, idéntico al dañado. Según servibar.net.</t>
  </si>
  <si>
    <t>Unidades de reposición de vitrinas refrigeradas para la barra del bar, de 1920 x 420 x 205 mm, vitrinas idénticas a las dañadas compuestas por 8 bandejas, con referencia H1118.0001. Según servibar.net.</t>
  </si>
  <si>
    <t>Unidades de reposición de cámaras frigoríficas situadas en el almacén, valoramos dos cámaras frigoríficas equivalentes a las dañadas, de la marca Edenox modelo APCS-1403 HC . Cerrado con el Asegurado.</t>
  </si>
  <si>
    <t>Partida alzada para la reposición de unas 350 botellas de bebidas espirituosas, vinos, cervezas, refrescos, etc. Cerrado con el Asegurado.</t>
  </si>
  <si>
    <t>Partida alzada para la reposición de alimentos. Cerrado con el asegurado. Valoramos hasta el límite de la Suma Asegurada para Mercancías y Existencias.</t>
  </si>
  <si>
    <r>
      <t>Contenedores de 7 m</t>
    </r>
    <r>
      <rPr>
        <vertAlign val="superscript"/>
        <sz val="10"/>
        <rFont val="Franklin Gothic Book"/>
        <family val="2"/>
      </rPr>
      <t>3</t>
    </r>
    <r>
      <rPr>
        <sz val="10"/>
        <rFont val="Franklin Gothic Book"/>
        <family val="2"/>
      </rPr>
      <t xml:space="preserve"> para el acopio de los restos de la demolición y desescombro del </t>
    </r>
    <r>
      <rPr>
        <b/>
        <sz val="10"/>
        <rFont val="Franklin Gothic Book"/>
        <family val="2"/>
      </rPr>
      <t>continente</t>
    </r>
    <r>
      <rPr>
        <sz val="10"/>
        <rFont val="Franklin Gothic Book"/>
        <family val="2"/>
      </rPr>
      <t xml:space="preserve"> y su posterior traslado a vertedero autorizado. Se incluye alquiler de contenedores y tasas de vertedero. Según precios medios de mercado.</t>
    </r>
  </si>
  <si>
    <r>
      <t>Contenedores de 7 m</t>
    </r>
    <r>
      <rPr>
        <vertAlign val="superscript"/>
        <sz val="10"/>
        <rFont val="Franklin Gothic Book"/>
        <family val="2"/>
      </rPr>
      <t>3</t>
    </r>
    <r>
      <rPr>
        <sz val="10"/>
        <rFont val="Franklin Gothic Book"/>
        <family val="2"/>
      </rPr>
      <t xml:space="preserve"> para el acopio de los restos del </t>
    </r>
    <r>
      <rPr>
        <b/>
        <sz val="10"/>
        <rFont val="Franklin Gothic Book"/>
        <family val="2"/>
      </rPr>
      <t xml:space="preserve">contenido </t>
    </r>
    <r>
      <rPr>
        <sz val="10"/>
        <rFont val="Franklin Gothic Book"/>
        <family val="2"/>
      </rPr>
      <t>y su posterior traslado a vertedero autorizado. Se incluye alquiler de contenedores y tasas de vertedero. Según precios medios de mercado.</t>
    </r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</si>
  <si>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cristales, tipo climalit, de 4+6+4 mm. Materiales y mano de obra. Según precios medios de mercado.</t>
    </r>
  </si>
  <si>
    <t>Daños en Edificio de la Comunidad de Propietarios</t>
  </si>
  <si>
    <t>Fachada Comunidad Perjudicada</t>
  </si>
  <si>
    <t>Cristalería Comunidad Perjudicada</t>
  </si>
  <si>
    <t>Valoración Cristalería Comunidad Perjudicada</t>
  </si>
  <si>
    <t>Valoración Fachada Comunidad Perjudicada</t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</si>
  <si>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piedra natural  de 3 cm de espesor, con despieces de 60x40x3 cm. fijados al paramento mediante tacos especiales . Materiales y mano de obra. Según precios medios de mercado.</t>
    </r>
  </si>
  <si>
    <t>Contenedores para la escombros de la fachada a un vertedero autorizado, incluyendo alquiler del contenedor y tasas de vertedero. Según precios medios de mercado.</t>
  </si>
  <si>
    <t>Partida alzada para la limpieza de los daños ocasionados por el humo en el continente y el contenido, incluyendo el lavado de la totalidad de la ropa. Materiales y mano de obra. Cerrado con AXA seguros.</t>
  </si>
  <si>
    <t>Partida alzada de tintorería para la limpieza de las alfombras y cortinas. Materiales y mano de obra. Cerrado con AXA seguros.</t>
  </si>
  <si>
    <t>Reposición en ventanas de salón de un cristal, tipo climalit de 4+6+4 mm, y medidas de 50x63 cm. Materiales y mano de obra. Cerrado con AXA seguros.</t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</si>
  <si>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reposición de tarima flotante en madera de roble. Materiales y mano obra. Cerrado con Caser seguros.</t>
    </r>
  </si>
  <si>
    <t>M lineal de rodapié de 10 cm, también de roble. Materiales y mano de obra. Cerrado con Caser seguros.</t>
  </si>
  <si>
    <r>
      <t>M</t>
    </r>
    <r>
      <rPr>
        <vertAlign val="superscript"/>
        <sz val="10"/>
        <rFont val="Franklin Gothic Book"/>
        <family val="2"/>
      </rPr>
      <t>2</t>
    </r>
    <r>
      <rPr>
        <sz val="10"/>
        <rFont val="Franklin Gothic Book"/>
        <family val="2"/>
      </rPr>
      <t xml:space="preserve"> de pintado de paramentos dañados por el calor y el humo, previa preparación de los mismo, mediante lijado y enlucido de yeso en las zonas afectadas, así aplicando base antimanchas. Materiales y mano de obra. Cerrado con Caser seguros.</t>
    </r>
  </si>
  <si>
    <t>Valoración de Cristalería Asegurado</t>
  </si>
  <si>
    <t>Cristalería Seguros, S.A.</t>
  </si>
  <si>
    <t>Valoración de Cristalería Seguros,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</si>
</sst>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€&quot;;[Red]\-#,##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2D]_-;\-* #,##0.00\ [$€-42D]_-;_-* &quot;-&quot;??\ [$€-42D]_-;_-@_-"/>
    <numFmt numFmtId="165" formatCode="_-* #,##0\ _P_t_a_-;\-* #,##0\ _P_t_a_-;_-* &quot;-&quot;\ _P_t_a_-;_-@_-"/>
    <numFmt numFmtId="166" formatCode="0.0"/>
    <numFmt numFmtId="167" formatCode="&quot;Verdadero&quot;;&quot;Verdadero&quot;;&quot;Falso&quot;"/>
    <numFmt numFmtId="168" formatCode="&quot;Activado&quot;;&quot;Activado&quot;;&quot;Desactivado&quot;"/>
    <numFmt numFmtId="169" formatCode="_-* #,##0.00\ [$€-C0A]_-;\-* #,##0.00\ [$€-C0A]_-;_-* &quot;-&quot;??\ [$€-C0A]_-;_-@_-"/>
    <numFmt numFmtId="170" formatCode="_-* #,##0\ _€_-;\-* #,##0\ _€_-;_-* &quot;-&quot;??\ _€_-;_-@_-"/>
    <numFmt numFmtId="171" formatCode="_-* #,##0.00\ _P_t_a_-;\-* #,##0.00\ _P_t_a_-;_-* &quot;-&quot;??\ _P_t_a_-;_-@_-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u/>
      <sz val="6"/>
      <name val="Franklin Gothic Book"/>
      <family val="2"/>
    </font>
    <font>
      <b/>
      <u/>
      <sz val="6"/>
      <color rgb="FFFF0000"/>
      <name val="Franklin Gothic Book"/>
      <family val="2"/>
    </font>
    <font>
      <sz val="10"/>
      <name val="Franklin Gothic Book"/>
      <family val="2"/>
    </font>
    <font>
      <b/>
      <u/>
      <sz val="10"/>
      <name val="Franklin Gothic Book"/>
      <family val="2"/>
    </font>
    <font>
      <sz val="10"/>
      <color rgb="FFFF0000"/>
      <name val="Franklin Gothic Book"/>
      <family val="2"/>
    </font>
    <font>
      <u/>
      <sz val="10"/>
      <name val="Franklin Gothic Book"/>
      <family val="2"/>
    </font>
    <font>
      <u/>
      <sz val="10"/>
      <color rgb="FFFF0000"/>
      <name val="Franklin Gothic Book"/>
      <family val="2"/>
    </font>
    <font>
      <b/>
      <sz val="10"/>
      <name val="Franklin Gothic Book"/>
      <family val="2"/>
    </font>
    <font>
      <b/>
      <u/>
      <sz val="10"/>
      <color rgb="FFFF0000"/>
      <name val="Franklin Gothic Book"/>
      <family val="2"/>
    </font>
    <font>
      <vertAlign val="superscript"/>
      <sz val="10"/>
      <name val="Franklin Gothic Boo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0" fontId="2" fillId="0" borderId="0"/>
    <xf numFmtId="164" fontId="2" fillId="0" borderId="0" applyBorder="0"/>
    <xf numFmtId="168" fontId="4" fillId="0" borderId="0" applyBorder="0"/>
    <xf numFmtId="168" fontId="2" fillId="0" borderId="0" applyBorder="0"/>
    <xf numFmtId="0" fontId="5" fillId="0" borderId="0"/>
    <xf numFmtId="0" fontId="2" fillId="0" borderId="0"/>
    <xf numFmtId="167" fontId="2" fillId="0" borderId="0"/>
    <xf numFmtId="0" fontId="6" fillId="0" borderId="0"/>
    <xf numFmtId="0" fontId="2" fillId="0" borderId="0" applyBorder="0"/>
    <xf numFmtId="0" fontId="2" fillId="0" borderId="0" applyBorder="0"/>
    <xf numFmtId="164" fontId="2" fillId="0" borderId="0" applyBorder="0"/>
    <xf numFmtId="164" fontId="2" fillId="0" borderId="0" applyBorder="0"/>
    <xf numFmtId="0" fontId="2" fillId="0" borderId="0"/>
    <xf numFmtId="167" fontId="2" fillId="0" borderId="0"/>
    <xf numFmtId="169" fontId="2" fillId="0" borderId="0"/>
    <xf numFmtId="170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33" applyFill="1" applyBorder="1"/>
    <xf numFmtId="0" fontId="2" fillId="0" borderId="0" xfId="33" applyFill="1"/>
    <xf numFmtId="0" fontId="2" fillId="0" borderId="0" xfId="33" applyNumberFormat="1" applyFill="1"/>
    <xf numFmtId="4" fontId="2" fillId="0" borderId="0" xfId="33" applyNumberFormat="1" applyFill="1"/>
    <xf numFmtId="6" fontId="2" fillId="0" borderId="0" xfId="33" applyNumberFormat="1" applyFill="1"/>
    <xf numFmtId="4" fontId="7" fillId="0" borderId="0" xfId="33" applyNumberFormat="1" applyFont="1" applyFill="1"/>
    <xf numFmtId="4" fontId="7" fillId="0" borderId="0" xfId="33" applyNumberFormat="1" applyFont="1" applyFill="1" applyBorder="1"/>
    <xf numFmtId="4" fontId="8" fillId="0" borderId="1" xfId="33" applyNumberFormat="1" applyFont="1" applyFill="1" applyBorder="1" applyAlignment="1" applyProtection="1">
      <alignment horizontal="center" vertical="center"/>
      <protection locked="0"/>
    </xf>
    <xf numFmtId="0" fontId="8" fillId="0" borderId="1" xfId="33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33" applyNumberFormat="1" applyFont="1" applyFill="1" applyBorder="1" applyAlignment="1" applyProtection="1">
      <alignment horizontal="center" vertical="center"/>
      <protection locked="0"/>
    </xf>
    <xf numFmtId="4" fontId="9" fillId="0" borderId="0" xfId="33" applyNumberFormat="1" applyFont="1" applyFill="1" applyBorder="1" applyAlignment="1" applyProtection="1">
      <alignment horizontal="center" vertical="center"/>
      <protection locked="0"/>
    </xf>
    <xf numFmtId="0" fontId="10" fillId="0" borderId="0" xfId="33" applyFont="1" applyFill="1" applyBorder="1"/>
    <xf numFmtId="4" fontId="10" fillId="0" borderId="1" xfId="33" applyNumberFormat="1" applyFont="1" applyFill="1" applyBorder="1" applyAlignment="1">
      <alignment vertical="top"/>
    </xf>
    <xf numFmtId="0" fontId="11" fillId="0" borderId="1" xfId="33" applyNumberFormat="1" applyFont="1" applyFill="1" applyBorder="1" applyAlignment="1">
      <alignment vertical="center" wrapText="1"/>
    </xf>
    <xf numFmtId="4" fontId="10" fillId="0" borderId="1" xfId="33" applyNumberFormat="1" applyFont="1" applyFill="1" applyBorder="1" applyAlignment="1">
      <alignment horizontal="right"/>
    </xf>
    <xf numFmtId="4" fontId="12" fillId="0" borderId="1" xfId="33" applyNumberFormat="1" applyFont="1" applyFill="1" applyBorder="1" applyAlignment="1">
      <alignment horizontal="right"/>
    </xf>
    <xf numFmtId="4" fontId="12" fillId="0" borderId="0" xfId="33" applyNumberFormat="1" applyFont="1" applyFill="1" applyBorder="1" applyAlignment="1">
      <alignment horizontal="right"/>
    </xf>
    <xf numFmtId="0" fontId="10" fillId="0" borderId="0" xfId="33" applyFont="1" applyFill="1"/>
    <xf numFmtId="0" fontId="11" fillId="0" borderId="1" xfId="33" applyNumberFormat="1" applyFont="1" applyFill="1" applyBorder="1" applyAlignment="1">
      <alignment horizontal="justify" vertical="center" wrapText="1"/>
    </xf>
    <xf numFmtId="0" fontId="13" fillId="0" borderId="1" xfId="33" applyNumberFormat="1" applyFont="1" applyFill="1" applyBorder="1" applyAlignment="1">
      <alignment horizontal="justify" vertical="center" wrapText="1"/>
    </xf>
    <xf numFmtId="4" fontId="10" fillId="0" borderId="1" xfId="33" applyNumberFormat="1" applyFont="1" applyFill="1" applyBorder="1" applyAlignment="1">
      <alignment vertical="center"/>
    </xf>
    <xf numFmtId="0" fontId="10" fillId="0" borderId="1" xfId="33" applyNumberFormat="1" applyFont="1" applyFill="1" applyBorder="1" applyAlignment="1">
      <alignment horizontal="justify" vertical="top" wrapText="1"/>
    </xf>
    <xf numFmtId="4" fontId="10" fillId="0" borderId="1" xfId="33" applyNumberFormat="1" applyFont="1" applyFill="1" applyBorder="1" applyAlignment="1">
      <alignment horizontal="right" vertical="center"/>
    </xf>
    <xf numFmtId="4" fontId="12" fillId="0" borderId="1" xfId="33" applyNumberFormat="1" applyFont="1" applyFill="1" applyBorder="1" applyAlignment="1">
      <alignment horizontal="right" vertical="center"/>
    </xf>
    <xf numFmtId="4" fontId="12" fillId="0" borderId="0" xfId="33" applyNumberFormat="1" applyFont="1" applyFill="1" applyBorder="1" applyAlignment="1">
      <alignment horizontal="right" vertical="center"/>
    </xf>
    <xf numFmtId="10" fontId="10" fillId="0" borderId="1" xfId="47" applyNumberFormat="1" applyFont="1" applyFill="1" applyBorder="1" applyAlignment="1">
      <alignment horizontal="right" vertical="center"/>
    </xf>
    <xf numFmtId="0" fontId="10" fillId="0" borderId="1" xfId="33" applyNumberFormat="1" applyFont="1" applyFill="1" applyBorder="1" applyAlignment="1">
      <alignment horizontal="right" vertical="center" wrapText="1"/>
    </xf>
    <xf numFmtId="10" fontId="10" fillId="0" borderId="1" xfId="33" applyNumberFormat="1" applyFont="1" applyFill="1" applyBorder="1" applyAlignment="1">
      <alignment horizontal="right" vertical="center"/>
    </xf>
    <xf numFmtId="0" fontId="13" fillId="0" borderId="1" xfId="33" applyNumberFormat="1" applyFont="1" applyFill="1" applyBorder="1" applyAlignment="1">
      <alignment horizontal="right" vertical="center" wrapText="1"/>
    </xf>
    <xf numFmtId="4" fontId="13" fillId="0" borderId="1" xfId="33" applyNumberFormat="1" applyFont="1" applyFill="1" applyBorder="1" applyAlignment="1">
      <alignment horizontal="right" vertical="center"/>
    </xf>
    <xf numFmtId="4" fontId="14" fillId="0" borderId="1" xfId="33" applyNumberFormat="1" applyFont="1" applyFill="1" applyBorder="1" applyAlignment="1">
      <alignment horizontal="right" vertical="center"/>
    </xf>
    <xf numFmtId="4" fontId="14" fillId="0" borderId="0" xfId="33" applyNumberFormat="1" applyFont="1" applyFill="1" applyBorder="1" applyAlignment="1">
      <alignment horizontal="right" vertical="center"/>
    </xf>
    <xf numFmtId="4" fontId="15" fillId="0" borderId="1" xfId="33" applyNumberFormat="1" applyFont="1" applyFill="1" applyBorder="1" applyAlignment="1">
      <alignment vertical="top"/>
    </xf>
    <xf numFmtId="0" fontId="11" fillId="0" borderId="1" xfId="33" applyNumberFormat="1" applyFont="1" applyFill="1" applyBorder="1" applyAlignment="1">
      <alignment horizontal="right" vertical="center" wrapText="1"/>
    </xf>
    <xf numFmtId="4" fontId="11" fillId="0" borderId="1" xfId="33" applyNumberFormat="1" applyFont="1" applyFill="1" applyBorder="1" applyAlignment="1">
      <alignment horizontal="right" vertical="center"/>
    </xf>
    <xf numFmtId="4" fontId="16" fillId="0" borderId="1" xfId="33" applyNumberFormat="1" applyFont="1" applyFill="1" applyBorder="1" applyAlignment="1">
      <alignment horizontal="right" vertical="center"/>
    </xf>
    <xf numFmtId="4" fontId="16" fillId="0" borderId="0" xfId="33" applyNumberFormat="1" applyFont="1" applyFill="1" applyBorder="1" applyAlignment="1">
      <alignment horizontal="right" vertical="center"/>
    </xf>
    <xf numFmtId="4" fontId="10" fillId="0" borderId="0" xfId="33" applyNumberFormat="1" applyFont="1" applyFill="1"/>
    <xf numFmtId="0" fontId="11" fillId="0" borderId="1" xfId="33" applyFont="1" applyFill="1" applyBorder="1" applyAlignment="1">
      <alignment horizontal="right" wrapText="1"/>
    </xf>
    <xf numFmtId="4" fontId="12" fillId="0" borderId="0" xfId="33" applyNumberFormat="1" applyFont="1" applyFill="1" applyBorder="1"/>
    <xf numFmtId="0" fontId="10" fillId="0" borderId="0" xfId="33" applyNumberFormat="1" applyFont="1" applyFill="1"/>
    <xf numFmtId="4" fontId="12" fillId="0" borderId="0" xfId="33" applyNumberFormat="1" applyFont="1" applyFill="1"/>
    <xf numFmtId="0" fontId="13" fillId="0" borderId="1" xfId="33" applyNumberFormat="1" applyFont="1" applyFill="1" applyBorder="1" applyAlignment="1">
      <alignment vertical="center" wrapText="1"/>
    </xf>
    <xf numFmtId="0" fontId="2" fillId="0" borderId="1" xfId="33" applyFill="1" applyBorder="1"/>
    <xf numFmtId="0" fontId="10" fillId="0" borderId="0" xfId="33" applyFont="1" applyFill="1" applyBorder="1" applyAlignment="1">
      <alignment vertical="center"/>
    </xf>
    <xf numFmtId="0" fontId="2" fillId="0" borderId="0" xfId="33" applyFill="1" applyBorder="1" applyAlignment="1">
      <alignment vertical="center"/>
    </xf>
    <xf numFmtId="0" fontId="2" fillId="0" borderId="0" xfId="33" applyFill="1" applyAlignment="1">
      <alignment vertical="center"/>
    </xf>
    <xf numFmtId="4" fontId="11" fillId="0" borderId="2" xfId="33" applyNumberFormat="1" applyFont="1" applyFill="1" applyBorder="1" applyAlignment="1">
      <alignment horizontal="center"/>
    </xf>
    <xf numFmtId="4" fontId="11" fillId="0" borderId="3" xfId="33" applyNumberFormat="1" applyFont="1" applyFill="1" applyBorder="1" applyAlignment="1">
      <alignment horizontal="center"/>
    </xf>
    <xf numFmtId="4" fontId="11" fillId="0" borderId="2" xfId="33" applyNumberFormat="1" applyFont="1" applyFill="1" applyBorder="1" applyAlignment="1">
      <alignment horizontal="center" vertical="center"/>
    </xf>
    <xf numFmtId="4" fontId="11" fillId="0" borderId="3" xfId="33" applyNumberFormat="1" applyFont="1" applyFill="1" applyBorder="1" applyAlignment="1">
      <alignment horizontal="center" vertical="center"/>
    </xf>
  </cellXfs>
  <cellStyles count="52">
    <cellStyle name="Euro" xfId="1"/>
    <cellStyle name="Euro 2" xfId="2"/>
    <cellStyle name="Euro 2 2" xfId="3"/>
    <cellStyle name="Euro 3" xfId="4"/>
    <cellStyle name="Euro 3 2" xfId="5"/>
    <cellStyle name="Euro 4" xfId="6"/>
    <cellStyle name="Euro 5" xfId="7"/>
    <cellStyle name="Euro 6" xfId="8"/>
    <cellStyle name="Euro 7" xfId="9"/>
    <cellStyle name="Euro 8" xfId="10"/>
    <cellStyle name="Millares [0] 2" xfId="11"/>
    <cellStyle name="Millares [0] 2 2" xfId="12"/>
    <cellStyle name="Millares [0] 3" xfId="13"/>
    <cellStyle name="Millares [0] 3 2" xfId="14"/>
    <cellStyle name="Millares [0] 4" xfId="15"/>
    <cellStyle name="Millares [0] 5" xfId="16"/>
    <cellStyle name="Millares [0] 6" xfId="17"/>
    <cellStyle name="Millares [0] 7" xfId="18"/>
    <cellStyle name="Millares 2" xfId="19"/>
    <cellStyle name="Millares 2 2" xfId="20"/>
    <cellStyle name="Millares 3" xfId="21"/>
    <cellStyle name="Millares 4" xfId="22"/>
    <cellStyle name="Moneda [0] 2" xfId="23"/>
    <cellStyle name="Moneda 2" xfId="24"/>
    <cellStyle name="Normal" xfId="0" builtinId="0"/>
    <cellStyle name="Normal 10" xfId="25"/>
    <cellStyle name="Normal 11" xfId="26"/>
    <cellStyle name="Normal 12" xfId="27"/>
    <cellStyle name="Normal 12 2" xfId="28"/>
    <cellStyle name="Normal 13" xfId="29"/>
    <cellStyle name="Normal 13 2" xfId="30"/>
    <cellStyle name="Normal 14" xfId="31"/>
    <cellStyle name="Normal 2" xfId="32"/>
    <cellStyle name="Normal 3" xfId="33"/>
    <cellStyle name="Normal 3 2" xfId="34"/>
    <cellStyle name="Normal 3 2 2" xfId="35"/>
    <cellStyle name="Normal 3 2 3" xfId="36"/>
    <cellStyle name="Normal 3 3" xfId="37"/>
    <cellStyle name="Normal 4" xfId="38"/>
    <cellStyle name="Normal 4 2" xfId="39"/>
    <cellStyle name="Normal 5" xfId="40"/>
    <cellStyle name="Normal 5 2" xfId="41"/>
    <cellStyle name="Normal 6" xfId="42"/>
    <cellStyle name="Normal 7" xfId="43"/>
    <cellStyle name="Normal 8" xfId="44"/>
    <cellStyle name="Normal 9" xfId="45"/>
    <cellStyle name="Normal 9 2" xfId="46"/>
    <cellStyle name="Porcentaje" xfId="47" builtinId="5"/>
    <cellStyle name="Porcentual 2" xfId="48"/>
    <cellStyle name="Porcentual 3" xfId="49"/>
    <cellStyle name="Porcentual 3 2" xfId="50"/>
    <cellStyle name="Porcentual 4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474785</xdr:colOff>
      <xdr:row>6</xdr:row>
      <xdr:rowOff>164123</xdr:rowOff>
    </xdr:from>
    <xdr:ext cx="65" cy="172227"/>
    <xdr:sp macro="" textlink="">
      <xdr:nvSpPr>
        <xdr:cNvPr id="2" name="CuadroTexto 1"/>
        <xdr:cNvSpPr txBox="1"/>
      </xdr:nvSpPr>
      <xdr:spPr>
        <a:xfrm>
          <a:off x="5093677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9</xdr:row>
      <xdr:rowOff>164123</xdr:rowOff>
    </xdr:from>
    <xdr:ext cx="65" cy="172227"/>
    <xdr:sp macro="" textlink="">
      <xdr:nvSpPr>
        <xdr:cNvPr id="3" name="CuadroTexto 2"/>
        <xdr:cNvSpPr txBox="1"/>
      </xdr:nvSpPr>
      <xdr:spPr>
        <a:xfrm>
          <a:off x="5093677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33</xdr:row>
      <xdr:rowOff>164123</xdr:rowOff>
    </xdr:from>
    <xdr:ext cx="65" cy="172227"/>
    <xdr:sp macro="" textlink="">
      <xdr:nvSpPr>
        <xdr:cNvPr id="4" name="CuadroTexto 3"/>
        <xdr:cNvSpPr txBox="1"/>
      </xdr:nvSpPr>
      <xdr:spPr>
        <a:xfrm>
          <a:off x="5093677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9</xdr:row>
      <xdr:rowOff>164123</xdr:rowOff>
    </xdr:from>
    <xdr:ext cx="65" cy="172227"/>
    <xdr:sp macro="" textlink="">
      <xdr:nvSpPr>
        <xdr:cNvPr id="5" name="CuadroTexto 4"/>
        <xdr:cNvSpPr txBox="1"/>
      </xdr:nvSpPr>
      <xdr:spPr>
        <a:xfrm>
          <a:off x="5093677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6" name="CuadroTexto 5"/>
        <xdr:cNvSpPr txBox="1"/>
      </xdr:nvSpPr>
      <xdr:spPr>
        <a:xfrm>
          <a:off x="5093677" y="283112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9</xdr:row>
      <xdr:rowOff>164123</xdr:rowOff>
    </xdr:from>
    <xdr:ext cx="65" cy="172227"/>
    <xdr:sp macro="" textlink="">
      <xdr:nvSpPr>
        <xdr:cNvPr id="7" name="CuadroTexto 6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9</xdr:row>
      <xdr:rowOff>164123</xdr:rowOff>
    </xdr:from>
    <xdr:ext cx="65" cy="172227"/>
    <xdr:sp macro="" textlink="">
      <xdr:nvSpPr>
        <xdr:cNvPr id="8" name="CuadroTexto 7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9" name="CuadroTexto 8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10" name="CuadroTexto 9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11" name="CuadroTexto 10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12" name="CuadroTexto 11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13" name="CuadroTexto 12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12</xdr:row>
      <xdr:rowOff>164123</xdr:rowOff>
    </xdr:from>
    <xdr:ext cx="65" cy="172227"/>
    <xdr:sp macro="" textlink="">
      <xdr:nvSpPr>
        <xdr:cNvPr id="14" name="CuadroTexto 13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15" name="CuadroTexto 14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26" name="CuadroTexto 25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27" name="CuadroTexto 26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28" name="CuadroTexto 27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29" name="CuadroTexto 28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30" name="CuadroTexto 29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19</xdr:row>
      <xdr:rowOff>164123</xdr:rowOff>
    </xdr:from>
    <xdr:ext cx="65" cy="172227"/>
    <xdr:sp macro="" textlink="">
      <xdr:nvSpPr>
        <xdr:cNvPr id="31" name="CuadroTexto 30"/>
        <xdr:cNvSpPr txBox="1"/>
      </xdr:nvSpPr>
      <xdr:spPr>
        <a:xfrm>
          <a:off x="5193323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2" name="CuadroTexto 31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3" name="CuadroTexto 32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4" name="CuadroTexto 33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5" name="CuadroTexto 34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6" name="CuadroTexto 35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7" name="CuadroTexto 36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8" name="CuadroTexto 37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23</xdr:row>
      <xdr:rowOff>164123</xdr:rowOff>
    </xdr:from>
    <xdr:ext cx="65" cy="172227"/>
    <xdr:sp macro="" textlink="">
      <xdr:nvSpPr>
        <xdr:cNvPr id="39" name="CuadroTexto 38"/>
        <xdr:cNvSpPr txBox="1"/>
      </xdr:nvSpPr>
      <xdr:spPr>
        <a:xfrm>
          <a:off x="5193323" y="652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24</xdr:row>
      <xdr:rowOff>0</xdr:rowOff>
    </xdr:from>
    <xdr:ext cx="65" cy="172227"/>
    <xdr:sp macro="" textlink="">
      <xdr:nvSpPr>
        <xdr:cNvPr id="40" name="CuadroTexto 39"/>
        <xdr:cNvSpPr txBox="1"/>
      </xdr:nvSpPr>
      <xdr:spPr>
        <a:xfrm>
          <a:off x="5193323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1" name="CuadroTexto 40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2" name="CuadroTexto 41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3" name="CuadroTexto 42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4" name="CuadroTexto 43"/>
        <xdr:cNvSpPr txBox="1"/>
      </xdr:nvSpPr>
      <xdr:spPr>
        <a:xfrm>
          <a:off x="5193323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5" name="CuadroTexto 44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6" name="CuadroTexto 45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7" name="CuadroTexto 46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8" name="CuadroTexto 47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49" name="CuadroTexto 48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50" name="CuadroTexto 49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51" name="CuadroTexto 50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26</xdr:row>
      <xdr:rowOff>164123</xdr:rowOff>
    </xdr:from>
    <xdr:ext cx="65" cy="172227"/>
    <xdr:sp macro="" textlink="">
      <xdr:nvSpPr>
        <xdr:cNvPr id="52" name="CuadroTexto 51"/>
        <xdr:cNvSpPr txBox="1"/>
      </xdr:nvSpPr>
      <xdr:spPr>
        <a:xfrm>
          <a:off x="5193323" y="869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27</xdr:row>
      <xdr:rowOff>0</xdr:rowOff>
    </xdr:from>
    <xdr:ext cx="65" cy="172227"/>
    <xdr:sp macro="" textlink="">
      <xdr:nvSpPr>
        <xdr:cNvPr id="53" name="CuadroTexto 52"/>
        <xdr:cNvSpPr txBox="1"/>
      </xdr:nvSpPr>
      <xdr:spPr>
        <a:xfrm>
          <a:off x="5193323" y="87043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4" name="CuadroTexto 53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5" name="CuadroTexto 54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6" name="CuadroTexto 55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7" name="CuadroTexto 56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8" name="CuadroTexto 57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59" name="CuadroTexto 58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0" name="CuadroTexto 59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1" name="CuadroTexto 60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2" name="CuadroTexto 61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3" name="CuadroTexto 62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4" name="CuadroTexto 63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5" name="CuadroTexto 64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6" name="CuadroTexto 65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7" name="CuadroTexto 66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8" name="CuadroTexto 67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29</xdr:row>
      <xdr:rowOff>164123</xdr:rowOff>
    </xdr:from>
    <xdr:ext cx="65" cy="172227"/>
    <xdr:sp macro="" textlink="">
      <xdr:nvSpPr>
        <xdr:cNvPr id="69" name="CuadroTexto 68"/>
        <xdr:cNvSpPr txBox="1"/>
      </xdr:nvSpPr>
      <xdr:spPr>
        <a:xfrm>
          <a:off x="5193323" y="9571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30</xdr:row>
      <xdr:rowOff>0</xdr:rowOff>
    </xdr:from>
    <xdr:ext cx="65" cy="172227"/>
    <xdr:sp macro="" textlink="">
      <xdr:nvSpPr>
        <xdr:cNvPr id="70" name="CuadroTexto 69"/>
        <xdr:cNvSpPr txBox="1"/>
      </xdr:nvSpPr>
      <xdr:spPr>
        <a:xfrm>
          <a:off x="5193323" y="95836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32</xdr:row>
      <xdr:rowOff>164123</xdr:rowOff>
    </xdr:from>
    <xdr:ext cx="65" cy="172227"/>
    <xdr:sp macro="" textlink="">
      <xdr:nvSpPr>
        <xdr:cNvPr id="73" name="CuadroTexto 72"/>
        <xdr:cNvSpPr txBox="1"/>
      </xdr:nvSpPr>
      <xdr:spPr>
        <a:xfrm>
          <a:off x="5193323" y="10802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32</xdr:row>
      <xdr:rowOff>164123</xdr:rowOff>
    </xdr:from>
    <xdr:ext cx="65" cy="172227"/>
    <xdr:sp macro="" textlink="">
      <xdr:nvSpPr>
        <xdr:cNvPr id="74" name="CuadroTexto 73"/>
        <xdr:cNvSpPr txBox="1"/>
      </xdr:nvSpPr>
      <xdr:spPr>
        <a:xfrm>
          <a:off x="5193323" y="10802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47</xdr:row>
      <xdr:rowOff>164123</xdr:rowOff>
    </xdr:from>
    <xdr:ext cx="65" cy="172227"/>
    <xdr:sp macro="" textlink="">
      <xdr:nvSpPr>
        <xdr:cNvPr id="76" name="CuadroTexto 75"/>
        <xdr:cNvSpPr txBox="1"/>
      </xdr:nvSpPr>
      <xdr:spPr>
        <a:xfrm>
          <a:off x="5193323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54</xdr:row>
      <xdr:rowOff>164123</xdr:rowOff>
    </xdr:from>
    <xdr:ext cx="65" cy="172227"/>
    <xdr:sp macro="" textlink="">
      <xdr:nvSpPr>
        <xdr:cNvPr id="71" name="CuadroTexto 70"/>
        <xdr:cNvSpPr txBox="1"/>
      </xdr:nvSpPr>
      <xdr:spPr>
        <a:xfrm>
          <a:off x="5339862" y="1746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58</xdr:row>
      <xdr:rowOff>164123</xdr:rowOff>
    </xdr:from>
    <xdr:ext cx="65" cy="172227"/>
    <xdr:sp macro="" textlink="">
      <xdr:nvSpPr>
        <xdr:cNvPr id="72" name="CuadroTexto 71"/>
        <xdr:cNvSpPr txBox="1"/>
      </xdr:nvSpPr>
      <xdr:spPr>
        <a:xfrm>
          <a:off x="5339862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58</xdr:row>
      <xdr:rowOff>164123</xdr:rowOff>
    </xdr:from>
    <xdr:ext cx="65" cy="172227"/>
    <xdr:sp macro="" textlink="">
      <xdr:nvSpPr>
        <xdr:cNvPr id="75" name="CuadroTexto 74"/>
        <xdr:cNvSpPr txBox="1"/>
      </xdr:nvSpPr>
      <xdr:spPr>
        <a:xfrm>
          <a:off x="5339862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77" name="CuadroTexto 76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58</xdr:row>
      <xdr:rowOff>164123</xdr:rowOff>
    </xdr:from>
    <xdr:ext cx="65" cy="172227"/>
    <xdr:sp macro="" textlink="">
      <xdr:nvSpPr>
        <xdr:cNvPr id="78" name="CuadroTexto 77"/>
        <xdr:cNvSpPr txBox="1"/>
      </xdr:nvSpPr>
      <xdr:spPr>
        <a:xfrm>
          <a:off x="5339862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58</xdr:row>
      <xdr:rowOff>164123</xdr:rowOff>
    </xdr:from>
    <xdr:ext cx="65" cy="172227"/>
    <xdr:sp macro="" textlink="">
      <xdr:nvSpPr>
        <xdr:cNvPr id="79" name="CuadroTexto 78"/>
        <xdr:cNvSpPr txBox="1"/>
      </xdr:nvSpPr>
      <xdr:spPr>
        <a:xfrm>
          <a:off x="5339862" y="2655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80" name="CuadroTexto 79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81" name="CuadroTexto 80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82" name="CuadroTexto 81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83" name="CuadroTexto 82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63</xdr:row>
      <xdr:rowOff>164123</xdr:rowOff>
    </xdr:from>
    <xdr:ext cx="65" cy="172227"/>
    <xdr:sp macro="" textlink="">
      <xdr:nvSpPr>
        <xdr:cNvPr id="84" name="CuadroTexto 83"/>
        <xdr:cNvSpPr txBox="1"/>
      </xdr:nvSpPr>
      <xdr:spPr>
        <a:xfrm>
          <a:off x="5339862" y="3563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65</xdr:row>
      <xdr:rowOff>164123</xdr:rowOff>
    </xdr:from>
    <xdr:ext cx="65" cy="172227"/>
    <xdr:sp macro="" textlink="">
      <xdr:nvSpPr>
        <xdr:cNvPr id="85" name="CuadroTexto 84"/>
        <xdr:cNvSpPr txBox="1"/>
      </xdr:nvSpPr>
      <xdr:spPr>
        <a:xfrm>
          <a:off x="5339862" y="19946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70</xdr:row>
      <xdr:rowOff>164123</xdr:rowOff>
    </xdr:from>
    <xdr:ext cx="65" cy="172227"/>
    <xdr:sp macro="" textlink="">
      <xdr:nvSpPr>
        <xdr:cNvPr id="86" name="CuadroTexto 85"/>
        <xdr:cNvSpPr txBox="1"/>
      </xdr:nvSpPr>
      <xdr:spPr>
        <a:xfrm>
          <a:off x="5339862" y="2117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70</xdr:row>
      <xdr:rowOff>164123</xdr:rowOff>
    </xdr:from>
    <xdr:ext cx="65" cy="172227"/>
    <xdr:sp macro="" textlink="">
      <xdr:nvSpPr>
        <xdr:cNvPr id="87" name="CuadroTexto 86"/>
        <xdr:cNvSpPr txBox="1"/>
      </xdr:nvSpPr>
      <xdr:spPr>
        <a:xfrm>
          <a:off x="5339862" y="2117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88" name="CuadroTexto 87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70</xdr:row>
      <xdr:rowOff>164123</xdr:rowOff>
    </xdr:from>
    <xdr:ext cx="65" cy="172227"/>
    <xdr:sp macro="" textlink="">
      <xdr:nvSpPr>
        <xdr:cNvPr id="89" name="CuadroTexto 88"/>
        <xdr:cNvSpPr txBox="1"/>
      </xdr:nvSpPr>
      <xdr:spPr>
        <a:xfrm>
          <a:off x="5339862" y="2117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70</xdr:row>
      <xdr:rowOff>164123</xdr:rowOff>
    </xdr:from>
    <xdr:ext cx="65" cy="172227"/>
    <xdr:sp macro="" textlink="">
      <xdr:nvSpPr>
        <xdr:cNvPr id="90" name="CuadroTexto 89"/>
        <xdr:cNvSpPr txBox="1"/>
      </xdr:nvSpPr>
      <xdr:spPr>
        <a:xfrm>
          <a:off x="5339862" y="2117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91" name="CuadroTexto 90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92" name="CuadroTexto 91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93" name="CuadroTexto 92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94" name="CuadroTexto 93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75</xdr:row>
      <xdr:rowOff>164123</xdr:rowOff>
    </xdr:from>
    <xdr:ext cx="65" cy="172227"/>
    <xdr:sp macro="" textlink="">
      <xdr:nvSpPr>
        <xdr:cNvPr id="95" name="CuadroTexto 94"/>
        <xdr:cNvSpPr txBox="1"/>
      </xdr:nvSpPr>
      <xdr:spPr>
        <a:xfrm>
          <a:off x="5339862" y="24577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77</xdr:row>
      <xdr:rowOff>164123</xdr:rowOff>
    </xdr:from>
    <xdr:ext cx="65" cy="172227"/>
    <xdr:sp macro="" textlink="">
      <xdr:nvSpPr>
        <xdr:cNvPr id="96" name="CuadroTexto 95"/>
        <xdr:cNvSpPr txBox="1"/>
      </xdr:nvSpPr>
      <xdr:spPr>
        <a:xfrm>
          <a:off x="5339862" y="2492912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97" name="CuadroTexto 96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98" name="CuadroTexto 97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99" name="CuadroTexto 98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00" name="CuadroTexto 99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01" name="CuadroTexto 100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02" name="CuadroTexto 101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03" name="CuadroTexto 102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04" name="CuadroTexto 103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05" name="CuadroTexto 104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06" name="CuadroTexto 105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77</xdr:row>
      <xdr:rowOff>164123</xdr:rowOff>
    </xdr:from>
    <xdr:ext cx="65" cy="172227"/>
    <xdr:sp macro="" textlink="">
      <xdr:nvSpPr>
        <xdr:cNvPr id="107" name="CuadroTexto 106"/>
        <xdr:cNvSpPr txBox="1"/>
      </xdr:nvSpPr>
      <xdr:spPr>
        <a:xfrm>
          <a:off x="5339862" y="2492912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08" name="CuadroTexto 107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09" name="CuadroTexto 108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0" name="CuadroTexto 109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11" name="CuadroTexto 110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82</xdr:row>
      <xdr:rowOff>164123</xdr:rowOff>
    </xdr:from>
    <xdr:ext cx="65" cy="172227"/>
    <xdr:sp macro="" textlink="">
      <xdr:nvSpPr>
        <xdr:cNvPr id="112" name="CuadroTexto 111"/>
        <xdr:cNvSpPr txBox="1"/>
      </xdr:nvSpPr>
      <xdr:spPr>
        <a:xfrm>
          <a:off x="5339862" y="26863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3" name="CuadroTexto 112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4" name="CuadroTexto 113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5" name="CuadroTexto 114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6" name="CuadroTexto 115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7" name="CuadroTexto 116"/>
        <xdr:cNvSpPr txBox="1"/>
      </xdr:nvSpPr>
      <xdr:spPr>
        <a:xfrm>
          <a:off x="5339862" y="28094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8" name="CuadroTexto 117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19" name="CuadroTexto 118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0" name="CuadroTexto 119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21" name="CuadroTexto 120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22" name="CuadroTexto 121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3" name="CuadroTexto 122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4" name="CuadroTexto 123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5" name="CuadroTexto 124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6" name="CuadroTexto 125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27" name="CuadroTexto 126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28" name="CuadroTexto 127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29" name="CuadroTexto 128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0" name="CuadroTexto 129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31" name="CuadroTexto 130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86</xdr:row>
      <xdr:rowOff>164123</xdr:rowOff>
    </xdr:from>
    <xdr:ext cx="65" cy="172227"/>
    <xdr:sp macro="" textlink="">
      <xdr:nvSpPr>
        <xdr:cNvPr id="132" name="CuadroTexto 131"/>
        <xdr:cNvSpPr txBox="1"/>
      </xdr:nvSpPr>
      <xdr:spPr>
        <a:xfrm>
          <a:off x="5339862" y="30380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3" name="CuadroTexto 132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4" name="CuadroTexto 133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5" name="CuadroTexto 134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6" name="CuadroTexto 135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87</xdr:row>
      <xdr:rowOff>0</xdr:rowOff>
    </xdr:from>
    <xdr:ext cx="65" cy="172227"/>
    <xdr:sp macro="" textlink="">
      <xdr:nvSpPr>
        <xdr:cNvPr id="137" name="CuadroTexto 136"/>
        <xdr:cNvSpPr txBox="1"/>
      </xdr:nvSpPr>
      <xdr:spPr>
        <a:xfrm>
          <a:off x="5339862" y="31611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38" name="CuadroTexto 137"/>
        <xdr:cNvSpPr txBox="1"/>
      </xdr:nvSpPr>
      <xdr:spPr>
        <a:xfrm>
          <a:off x="5339862" y="2844604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39" name="CuadroTexto 138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0" name="CuadroTexto 139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1" name="CuadroTexto 140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2" name="CuadroTexto 141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3" name="CuadroTexto 142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4" name="CuadroTexto 143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5" name="CuadroTexto 144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6" name="CuadroTexto 145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7" name="CuadroTexto 146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8" name="CuadroTexto 147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49" name="CuadroTexto 148"/>
        <xdr:cNvSpPr txBox="1"/>
      </xdr:nvSpPr>
      <xdr:spPr>
        <a:xfrm>
          <a:off x="5339862" y="2844604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0" name="CuadroTexto 149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1" name="CuadroTexto 150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2" name="CuadroTexto 151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3" name="CuadroTexto 152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4" name="CuadroTexto 153"/>
        <xdr:cNvSpPr txBox="1"/>
      </xdr:nvSpPr>
      <xdr:spPr>
        <a:xfrm>
          <a:off x="5339862" y="3008727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5" name="CuadroTexto 154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6" name="CuadroTexto 155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7" name="CuadroTexto 156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8" name="CuadroTexto 157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59" name="CuadroTexto 158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0" name="CuadroTexto 159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1" name="CuadroTexto 160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2" name="CuadroTexto 161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3" name="CuadroTexto 162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4" name="CuadroTexto 163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5" name="CuadroTexto 164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6" name="CuadroTexto 165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7" name="CuadroTexto 166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8" name="CuadroTexto 167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69" name="CuadroTexto 168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0" name="CuadroTexto 169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1" name="CuadroTexto 170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2" name="CuadroTexto 171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3" name="CuadroTexto 172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4" name="CuadroTexto 173"/>
        <xdr:cNvSpPr txBox="1"/>
      </xdr:nvSpPr>
      <xdr:spPr>
        <a:xfrm>
          <a:off x="5339862" y="31552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5" name="CuadroTexto 174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6" name="CuadroTexto 175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7" name="CuadroTexto 176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8" name="CuadroTexto 177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79" name="CuadroTexto 178"/>
        <xdr:cNvSpPr txBox="1"/>
      </xdr:nvSpPr>
      <xdr:spPr>
        <a:xfrm>
          <a:off x="5339862" y="3260773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0" name="CuadroTexto 179"/>
        <xdr:cNvSpPr txBox="1"/>
      </xdr:nvSpPr>
      <xdr:spPr>
        <a:xfrm>
          <a:off x="5339862" y="32959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1" name="CuadroTexto 180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2" name="CuadroTexto 181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3" name="CuadroTexto 182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4" name="CuadroTexto 183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5" name="CuadroTexto 184"/>
        <xdr:cNvSpPr txBox="1"/>
      </xdr:nvSpPr>
      <xdr:spPr>
        <a:xfrm>
          <a:off x="5339862" y="32959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6" name="CuadroTexto 185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7" name="CuadroTexto 186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8" name="CuadroTexto 187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89" name="CuadroTexto 188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0" name="CuadroTexto 18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1" name="CuadroTexto 19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2" name="CuadroTexto 191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3" name="CuadroTexto 192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4" name="CuadroTexto 193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5" name="CuadroTexto 194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6" name="CuadroTexto 195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7" name="CuadroTexto 196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8" name="CuadroTexto 197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199" name="CuadroTexto 198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0" name="CuadroTexto 19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1" name="CuadroTexto 20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2" name="CuadroTexto 201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3" name="CuadroTexto 202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4" name="CuadroTexto 203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5" name="CuadroTexto 204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6" name="CuadroTexto 205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7" name="CuadroTexto 206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8" name="CuadroTexto 207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09" name="CuadroTexto 208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0" name="CuadroTexto 20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1" name="CuadroTexto 21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2" name="CuadroTexto 211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3" name="CuadroTexto 212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4" name="CuadroTexto 213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5" name="CuadroTexto 214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6" name="CuadroTexto 215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7" name="CuadroTexto 216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8" name="CuadroTexto 217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19" name="CuadroTexto 218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0" name="CuadroTexto 21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1" name="CuadroTexto 22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2" name="CuadroTexto 22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3" name="CuadroTexto 22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4" name="CuadroTexto 223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5" name="CuadroTexto 224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6" name="CuadroTexto 225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7" name="CuadroTexto 226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8" name="CuadroTexto 227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29" name="CuadroTexto 228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0" name="CuadroTexto 229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1" name="CuadroTexto 230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2" name="CuadroTexto 23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3" name="CuadroTexto 23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4" name="CuadroTexto 233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5" name="CuadroTexto 234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6" name="CuadroTexto 235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7" name="CuadroTexto 236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8" name="CuadroTexto 237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39" name="CuadroTexto 238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0" name="CuadroTexto 23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1" name="CuadroTexto 24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2" name="CuadroTexto 24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3" name="CuadroTexto 24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4" name="CuadroTexto 243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5" name="CuadroTexto 244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6" name="CuadroTexto 245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7" name="CuadroTexto 246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8" name="CuadroTexto 247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49" name="CuadroTexto 248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0" name="CuadroTexto 249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1" name="CuadroTexto 250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2" name="CuadroTexto 25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3" name="CuadroTexto 25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4" name="CuadroTexto 253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5" name="CuadroTexto 254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6" name="CuadroTexto 255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7" name="CuadroTexto 256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8" name="CuadroTexto 257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59" name="CuadroTexto 258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0" name="CuadroTexto 259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1" name="CuadroTexto 260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2" name="CuadroTexto 26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3" name="CuadroTexto 26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4" name="CuadroTexto 263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5" name="CuadroTexto 264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6" name="CuadroTexto 26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7" name="CuadroTexto 26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8" name="CuadroTexto 26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69" name="CuadroTexto 26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0" name="CuadroTexto 26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1" name="CuadroTexto 27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2" name="CuadroTexto 271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3" name="CuadroTexto 272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4" name="CuadroTexto 273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5" name="CuadroTexto 274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6" name="CuadroTexto 27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7" name="CuadroTexto 27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8" name="CuadroTexto 277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79" name="CuadroTexto 278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0" name="CuadroTexto 279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1" name="CuadroTexto 280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2" name="CuadroTexto 281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3" name="CuadroTexto 282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4" name="CuadroTexto 283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5" name="CuadroTexto 284"/>
        <xdr:cNvSpPr txBox="1"/>
      </xdr:nvSpPr>
      <xdr:spPr>
        <a:xfrm>
          <a:off x="5339862" y="4201550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6" name="CuadroTexto 28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7" name="CuadroTexto 28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8" name="CuadroTexto 28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89" name="CuadroTexto 28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0" name="CuadroTexto 28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1" name="CuadroTexto 29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2" name="CuadroTexto 291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3" name="CuadroTexto 292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4" name="CuadroTexto 293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5" name="CuadroTexto 294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6" name="CuadroTexto 29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7" name="CuadroTexto 29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8" name="CuadroTexto 29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299" name="CuadroTexto 29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0" name="CuadroTexto 29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1" name="CuadroTexto 30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2" name="CuadroTexto 301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3" name="CuadroTexto 302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4" name="CuadroTexto 303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5" name="CuadroTexto 304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6" name="CuadroTexto 30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7" name="CuadroTexto 30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8" name="CuadroTexto 30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09" name="CuadroTexto 30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0" name="CuadroTexto 30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1" name="CuadroTexto 31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2" name="CuadroTexto 311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3" name="CuadroTexto 312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4" name="CuadroTexto 313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5" name="CuadroTexto 314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6" name="CuadroTexto 31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7" name="CuadroTexto 31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8" name="CuadroTexto 31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19" name="CuadroTexto 31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0" name="CuadroTexto 31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1" name="CuadroTexto 32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2" name="CuadroTexto 321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3" name="CuadroTexto 322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4" name="CuadroTexto 323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5" name="CuadroTexto 324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6" name="CuadroTexto 325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7" name="CuadroTexto 326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8" name="CuadroTexto 327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29" name="CuadroTexto 328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0" name="CuadroTexto 329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1" name="CuadroTexto 330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2" name="CuadroTexto 331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3" name="CuadroTexto 332"/>
        <xdr:cNvSpPr txBox="1"/>
      </xdr:nvSpPr>
      <xdr:spPr>
        <a:xfrm>
          <a:off x="5339862" y="44125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4" name="CuadroTexto 333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5" name="CuadroTexto 334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6" name="CuadroTexto 335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7" name="CuadroTexto 336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8" name="CuadroTexto 337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39" name="CuadroTexto 338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0" name="CuadroTexto 339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1" name="CuadroTexto 340"/>
        <xdr:cNvSpPr txBox="1"/>
      </xdr:nvSpPr>
      <xdr:spPr>
        <a:xfrm>
          <a:off x="5339862" y="43070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2" name="CuadroTexto 341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3" name="CuadroTexto 342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4" name="CuadroTexto 343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5" name="CuadroTexto 344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6" name="CuadroTexto 345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7" name="CuadroTexto 346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8" name="CuadroTexto 347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49" name="CuadroTexto 348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0" name="CuadroTexto 349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1" name="CuadroTexto 350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2" name="CuadroTexto 351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3" name="CuadroTexto 352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4" name="CuadroTexto 353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5" name="CuadroTexto 354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6" name="CuadroTexto 355"/>
        <xdr:cNvSpPr txBox="1"/>
      </xdr:nvSpPr>
      <xdr:spPr>
        <a:xfrm>
          <a:off x="5339862" y="3495235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7" name="CuadroTexto 356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8" name="CuadroTexto 357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59" name="CuadroTexto 358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0" name="CuadroTexto 359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1" name="CuadroTexto 360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2" name="CuadroTexto 361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3" name="CuadroTexto 362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4" name="CuadroTexto 363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5" name="CuadroTexto 364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6" name="CuadroTexto 365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7" name="CuadroTexto 366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8" name="CuadroTexto 367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69" name="CuadroTexto 368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0" name="CuadroTexto 369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1" name="CuadroTexto 370"/>
        <xdr:cNvSpPr txBox="1"/>
      </xdr:nvSpPr>
      <xdr:spPr>
        <a:xfrm>
          <a:off x="5339862" y="377365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2" name="CuadroTexto 371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3" name="CuadroTexto 372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4" name="CuadroTexto 373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5" name="CuadroTexto 374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6" name="CuadroTexto 375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7" name="CuadroTexto 376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8" name="CuadroTexto 377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79" name="CuadroTexto 378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0" name="CuadroTexto 379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1" name="CuadroTexto 380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2" name="CuadroTexto 381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3" name="CuadroTexto 382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4" name="CuadroTexto 383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5" name="CuadroTexto 384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6" name="CuadroTexto 385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7" name="CuadroTexto 386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8" name="CuadroTexto 387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89" name="CuadroTexto 388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0" name="CuadroTexto 389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1" name="CuadroTexto 390"/>
        <xdr:cNvSpPr txBox="1"/>
      </xdr:nvSpPr>
      <xdr:spPr>
        <a:xfrm>
          <a:off x="5339862" y="393778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2" name="CuadroTexto 391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3" name="CuadroTexto 392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4" name="CuadroTexto 393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5" name="CuadroTexto 394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6" name="CuadroTexto 395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7" name="CuadroTexto 396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8" name="CuadroTexto 397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3</xdr:col>
      <xdr:colOff>474785</xdr:colOff>
      <xdr:row>88</xdr:row>
      <xdr:rowOff>0</xdr:rowOff>
    </xdr:from>
    <xdr:ext cx="65" cy="172227"/>
    <xdr:sp macro="" textlink="">
      <xdr:nvSpPr>
        <xdr:cNvPr id="399" name="CuadroTexto 398"/>
        <xdr:cNvSpPr txBox="1"/>
      </xdr:nvSpPr>
      <xdr:spPr>
        <a:xfrm>
          <a:off x="5339862" y="409604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3"/>
  <sheetViews>
    <sheetView tabSelected="1" zoomScale="130" zoomScaleNormal="130" workbookViewId="0">
      <selection activeCell="B5" sqref="B5"/>
    </sheetView>
  </sheetViews>
  <sheetFormatPr baseColWidth="10" defaultColWidth="11.44140625" defaultRowHeight="13.2" x14ac:dyDescent="0.25"/>
  <cols>
    <col min="1" max="1" width="8.109375" style="4" customWidth="1"/>
    <col min="2" max="2" width="49.5546875" style="3" customWidth="1"/>
    <col min="3" max="3" width="13.33203125" style="4" customWidth="1"/>
    <col min="4" max="4" width="11.109375" style="6" customWidth="1"/>
    <col min="5" max="5" width="5.44140625" style="7" customWidth="1"/>
    <col min="6" max="6" width="10.5546875" style="4" customWidth="1"/>
    <col min="7" max="7" width="7.6640625" style="4" customWidth="1"/>
    <col min="8" max="8" width="12.6640625" style="2" bestFit="1" customWidth="1"/>
    <col min="9" max="16384" width="11.44140625" style="2"/>
  </cols>
  <sheetData>
    <row r="1" spans="1:9" s="47" customFormat="1" ht="13.8" x14ac:dyDescent="0.3">
      <c r="A1" s="8" t="s">
        <v>1</v>
      </c>
      <c r="B1" s="9" t="s">
        <v>0</v>
      </c>
      <c r="C1" s="8" t="s">
        <v>4</v>
      </c>
      <c r="D1" s="10" t="s">
        <v>5</v>
      </c>
      <c r="E1" s="11"/>
      <c r="F1" s="8" t="s">
        <v>6</v>
      </c>
      <c r="G1" s="8" t="s">
        <v>2</v>
      </c>
      <c r="H1" s="45"/>
      <c r="I1" s="46"/>
    </row>
    <row r="2" spans="1:9" ht="13.8" x14ac:dyDescent="0.3">
      <c r="A2" s="13"/>
      <c r="B2" s="14" t="s">
        <v>21</v>
      </c>
      <c r="C2" s="15"/>
      <c r="D2" s="16"/>
      <c r="E2" s="17"/>
      <c r="F2" s="15"/>
      <c r="G2" s="15"/>
      <c r="H2" s="18"/>
    </row>
    <row r="3" spans="1:9" ht="13.8" x14ac:dyDescent="0.3">
      <c r="A3" s="13"/>
      <c r="B3" s="19" t="s">
        <v>22</v>
      </c>
      <c r="C3" s="15"/>
      <c r="D3" s="16"/>
      <c r="E3" s="17"/>
      <c r="F3" s="15"/>
      <c r="G3" s="15"/>
      <c r="H3" s="12"/>
      <c r="I3" s="1"/>
    </row>
    <row r="4" spans="1:9" ht="13.8" x14ac:dyDescent="0.3">
      <c r="A4" s="13"/>
      <c r="B4" s="20" t="s">
        <v>88</v>
      </c>
      <c r="C4" s="15"/>
      <c r="D4" s="16"/>
      <c r="E4" s="17"/>
      <c r="F4" s="15"/>
      <c r="G4" s="15"/>
      <c r="H4" s="12"/>
      <c r="I4" s="1"/>
    </row>
    <row r="5" spans="1:9" ht="55.2" x14ac:dyDescent="0.3">
      <c r="A5" s="21">
        <v>1</v>
      </c>
      <c r="B5" s="22" t="s">
        <v>51</v>
      </c>
      <c r="C5" s="23">
        <f>IF(G5&gt;75%,F5-(F5*G5),F5)*A5</f>
        <v>95</v>
      </c>
      <c r="D5" s="24">
        <f>IF(G5&gt;75%,F5-(F5*G5),F5)</f>
        <v>95</v>
      </c>
      <c r="E5" s="25"/>
      <c r="F5" s="23">
        <v>95</v>
      </c>
      <c r="G5" s="26">
        <v>0</v>
      </c>
      <c r="H5" s="18"/>
    </row>
    <row r="6" spans="1:9" ht="13.8" x14ac:dyDescent="0.3">
      <c r="A6" s="13"/>
      <c r="B6" s="27" t="s">
        <v>3</v>
      </c>
      <c r="C6" s="23"/>
      <c r="D6" s="24">
        <f>D5*0.21</f>
        <v>19.95</v>
      </c>
      <c r="E6" s="25"/>
      <c r="F6" s="23"/>
      <c r="G6" s="28"/>
      <c r="H6" s="18"/>
    </row>
    <row r="7" spans="1:9" ht="13.8" x14ac:dyDescent="0.3">
      <c r="A7" s="13"/>
      <c r="B7" s="29" t="s">
        <v>89</v>
      </c>
      <c r="C7" s="30"/>
      <c r="D7" s="31">
        <f>SUM(D5:D6)</f>
        <v>114.95</v>
      </c>
      <c r="E7" s="32"/>
      <c r="F7" s="30"/>
      <c r="G7" s="23"/>
      <c r="H7" s="18"/>
    </row>
    <row r="8" spans="1:9" ht="13.8" x14ac:dyDescent="0.3">
      <c r="A8" s="33"/>
      <c r="B8" s="43" t="s">
        <v>23</v>
      </c>
      <c r="C8" s="35"/>
      <c r="D8" s="36"/>
      <c r="E8" s="37"/>
      <c r="F8" s="35"/>
      <c r="G8" s="35"/>
      <c r="H8" s="18"/>
    </row>
    <row r="9" spans="1:9" ht="43.8" x14ac:dyDescent="0.3">
      <c r="A9" s="21">
        <v>18.649999999999999</v>
      </c>
      <c r="B9" s="22" t="s">
        <v>52</v>
      </c>
      <c r="C9" s="23">
        <f>IF(G9&gt;75%,F9-(F9*G9),F9)*A9</f>
        <v>2298.4259999999999</v>
      </c>
      <c r="D9" s="24"/>
      <c r="E9" s="37"/>
      <c r="F9" s="23">
        <v>123.24</v>
      </c>
      <c r="G9" s="26">
        <v>0</v>
      </c>
      <c r="H9" s="18"/>
    </row>
    <row r="10" spans="1:9" ht="13.8" x14ac:dyDescent="0.3">
      <c r="A10" s="13"/>
      <c r="B10" s="29" t="s">
        <v>87</v>
      </c>
      <c r="C10" s="30">
        <f>SUM(C9)</f>
        <v>2298.4259999999999</v>
      </c>
      <c r="D10" s="31"/>
      <c r="E10" s="32"/>
      <c r="F10" s="30"/>
      <c r="G10" s="23"/>
      <c r="H10" s="18"/>
    </row>
    <row r="11" spans="1:9" ht="13.8" x14ac:dyDescent="0.3">
      <c r="A11" s="33"/>
      <c r="B11" s="43" t="s">
        <v>24</v>
      </c>
      <c r="C11" s="35"/>
      <c r="D11" s="36"/>
      <c r="E11" s="37"/>
      <c r="F11" s="35"/>
      <c r="G11" s="35"/>
      <c r="H11" s="18"/>
    </row>
    <row r="12" spans="1:9" ht="43.8" x14ac:dyDescent="0.3">
      <c r="A12" s="21">
        <v>350</v>
      </c>
      <c r="B12" s="22" t="s">
        <v>53</v>
      </c>
      <c r="C12" s="23">
        <f>IF(G12&gt;75%,F12-(F12*G12),F12)*A12</f>
        <v>2968</v>
      </c>
      <c r="D12" s="24"/>
      <c r="E12" s="37"/>
      <c r="F12" s="23">
        <v>8.48</v>
      </c>
      <c r="G12" s="26">
        <v>0</v>
      </c>
      <c r="H12" s="18"/>
    </row>
    <row r="13" spans="1:9" ht="13.8" x14ac:dyDescent="0.3">
      <c r="A13" s="13"/>
      <c r="B13" s="29" t="s">
        <v>8</v>
      </c>
      <c r="C13" s="30">
        <f>SUM(C12)</f>
        <v>2968</v>
      </c>
      <c r="D13" s="31"/>
      <c r="E13" s="32"/>
      <c r="F13" s="30"/>
      <c r="G13" s="23"/>
      <c r="H13" s="18"/>
    </row>
    <row r="14" spans="1:9" ht="13.8" x14ac:dyDescent="0.3">
      <c r="A14" s="33"/>
      <c r="B14" s="43" t="s">
        <v>25</v>
      </c>
      <c r="C14" s="35"/>
      <c r="D14" s="36"/>
      <c r="E14" s="37"/>
      <c r="F14" s="35"/>
      <c r="G14" s="35"/>
      <c r="H14" s="18"/>
    </row>
    <row r="15" spans="1:9" ht="43.8" x14ac:dyDescent="0.3">
      <c r="A15" s="21">
        <v>495</v>
      </c>
      <c r="B15" s="22" t="s">
        <v>54</v>
      </c>
      <c r="C15" s="23">
        <f>IF(G15&gt;75%,F15-(F15*G15),F15)*A15</f>
        <v>34486.65</v>
      </c>
      <c r="D15" s="24"/>
      <c r="E15" s="37"/>
      <c r="F15" s="23">
        <v>69.67</v>
      </c>
      <c r="G15" s="26">
        <v>0</v>
      </c>
      <c r="H15" s="18"/>
    </row>
    <row r="16" spans="1:9" ht="43.8" x14ac:dyDescent="0.3">
      <c r="A16" s="21">
        <v>195</v>
      </c>
      <c r="B16" s="22" t="s">
        <v>61</v>
      </c>
      <c r="C16" s="23">
        <f>IF(G16&gt;75%,F16-(F16*G16),F16)*A16</f>
        <v>3907.7999999999997</v>
      </c>
      <c r="D16" s="24"/>
      <c r="E16" s="37"/>
      <c r="F16" s="23">
        <v>20.04</v>
      </c>
      <c r="G16" s="26">
        <v>0</v>
      </c>
      <c r="H16" s="18"/>
    </row>
    <row r="17" spans="1:8" ht="43.8" x14ac:dyDescent="0.3">
      <c r="A17" s="21">
        <v>495</v>
      </c>
      <c r="B17" s="22" t="s">
        <v>60</v>
      </c>
      <c r="C17" s="23">
        <f>IF(G17&gt;75%,F17-(F17*G17),F17)*A17</f>
        <v>21433.5</v>
      </c>
      <c r="D17" s="24"/>
      <c r="E17" s="37"/>
      <c r="F17" s="23">
        <v>43.3</v>
      </c>
      <c r="G17" s="26">
        <v>0</v>
      </c>
      <c r="H17" s="18"/>
    </row>
    <row r="18" spans="1:8" ht="57.6" x14ac:dyDescent="0.3">
      <c r="A18" s="21">
        <v>215</v>
      </c>
      <c r="B18" s="22" t="s">
        <v>55</v>
      </c>
      <c r="C18" s="23">
        <f>IF(G18&gt;75%,F18-(F18*G18),F18)*A18</f>
        <v>4702.05</v>
      </c>
      <c r="D18" s="24"/>
      <c r="E18" s="37"/>
      <c r="F18" s="23">
        <v>21.87</v>
      </c>
      <c r="G18" s="26">
        <v>0</v>
      </c>
      <c r="H18" s="18"/>
    </row>
    <row r="19" spans="1:8" ht="57.6" x14ac:dyDescent="0.3">
      <c r="A19" s="21">
        <v>128</v>
      </c>
      <c r="B19" s="22" t="s">
        <v>59</v>
      </c>
      <c r="C19" s="23">
        <f>IF(G19&gt;75%,F19-(F19*G19),F19)*A19</f>
        <v>2691.84</v>
      </c>
      <c r="D19" s="24"/>
      <c r="E19" s="37"/>
      <c r="F19" s="23">
        <v>21.03</v>
      </c>
      <c r="G19" s="26">
        <v>0</v>
      </c>
      <c r="H19" s="18"/>
    </row>
    <row r="20" spans="1:8" ht="13.8" x14ac:dyDescent="0.3">
      <c r="A20" s="13"/>
      <c r="B20" s="29" t="s">
        <v>9</v>
      </c>
      <c r="C20" s="30">
        <f>SUM(C15:C19)</f>
        <v>67221.840000000011</v>
      </c>
      <c r="D20" s="31"/>
      <c r="E20" s="32"/>
      <c r="F20" s="30"/>
      <c r="G20" s="23"/>
      <c r="H20" s="18"/>
    </row>
    <row r="21" spans="1:8" ht="13.8" x14ac:dyDescent="0.3">
      <c r="A21" s="33"/>
      <c r="B21" s="43" t="s">
        <v>26</v>
      </c>
      <c r="C21" s="35"/>
      <c r="D21" s="36"/>
      <c r="E21" s="37"/>
      <c r="F21" s="35"/>
      <c r="G21" s="35"/>
      <c r="H21" s="18"/>
    </row>
    <row r="22" spans="1:8" ht="69" x14ac:dyDescent="0.3">
      <c r="A22" s="21">
        <v>1</v>
      </c>
      <c r="B22" s="22" t="s">
        <v>56</v>
      </c>
      <c r="C22" s="23">
        <f>IF(G22&gt;75%,F22-(F22*G22),F22)*A22</f>
        <v>1004.34</v>
      </c>
      <c r="D22" s="24"/>
      <c r="E22" s="37"/>
      <c r="F22" s="23">
        <v>1004.34</v>
      </c>
      <c r="G22" s="26">
        <v>0</v>
      </c>
      <c r="H22" s="18"/>
    </row>
    <row r="23" spans="1:8" ht="73.8" x14ac:dyDescent="0.3">
      <c r="A23" s="21">
        <v>1</v>
      </c>
      <c r="B23" s="22" t="s">
        <v>58</v>
      </c>
      <c r="C23" s="23">
        <f>IF(G23&gt;75%,F23-(F23*G23),F23)*A23</f>
        <v>3150</v>
      </c>
      <c r="D23" s="24"/>
      <c r="E23" s="37"/>
      <c r="F23" s="23">
        <v>3150</v>
      </c>
      <c r="G23" s="26">
        <v>0</v>
      </c>
      <c r="H23" s="18"/>
    </row>
    <row r="24" spans="1:8" ht="13.8" x14ac:dyDescent="0.3">
      <c r="A24" s="13"/>
      <c r="B24" s="29" t="s">
        <v>10</v>
      </c>
      <c r="C24" s="30">
        <f>SUM(C22:C23)</f>
        <v>4154.34</v>
      </c>
      <c r="D24" s="31"/>
      <c r="E24" s="32"/>
      <c r="F24" s="30"/>
      <c r="G24" s="23"/>
      <c r="H24" s="18"/>
    </row>
    <row r="25" spans="1:8" ht="13.8" x14ac:dyDescent="0.3">
      <c r="A25" s="33"/>
      <c r="B25" s="43" t="s">
        <v>27</v>
      </c>
      <c r="C25" s="35"/>
      <c r="D25" s="36"/>
      <c r="E25" s="37"/>
      <c r="F25" s="35"/>
      <c r="G25" s="35"/>
      <c r="H25" s="18"/>
    </row>
    <row r="26" spans="1:8" ht="41.4" x14ac:dyDescent="0.3">
      <c r="A26" s="21">
        <v>6</v>
      </c>
      <c r="B26" s="22" t="s">
        <v>57</v>
      </c>
      <c r="C26" s="23">
        <f>IF(G26&gt;75%,F26-(F26*G26),F26)*A26</f>
        <v>1340.34</v>
      </c>
      <c r="D26" s="24"/>
      <c r="E26" s="37"/>
      <c r="F26" s="23">
        <v>223.39</v>
      </c>
      <c r="G26" s="26">
        <v>0</v>
      </c>
      <c r="H26" s="18"/>
    </row>
    <row r="27" spans="1:8" ht="13.8" x14ac:dyDescent="0.3">
      <c r="A27" s="13"/>
      <c r="B27" s="29" t="s">
        <v>11</v>
      </c>
      <c r="C27" s="30">
        <f>SUM(C26)</f>
        <v>1340.34</v>
      </c>
      <c r="D27" s="31"/>
      <c r="E27" s="32"/>
      <c r="F27" s="30"/>
      <c r="G27" s="23"/>
      <c r="H27" s="18"/>
    </row>
    <row r="28" spans="1:8" ht="13.8" x14ac:dyDescent="0.3">
      <c r="A28" s="33"/>
      <c r="B28" s="43" t="s">
        <v>28</v>
      </c>
      <c r="C28" s="35"/>
      <c r="D28" s="36"/>
      <c r="E28" s="37"/>
      <c r="F28" s="35"/>
      <c r="G28" s="35"/>
      <c r="H28" s="18"/>
    </row>
    <row r="29" spans="1:8" ht="82.8" x14ac:dyDescent="0.3">
      <c r="A29" s="21">
        <v>1</v>
      </c>
      <c r="B29" s="22" t="s">
        <v>62</v>
      </c>
      <c r="C29" s="23">
        <f>IF(G29&gt;75%,F29-(F29*G29),F29)*A29</f>
        <v>4150</v>
      </c>
      <c r="D29" s="24"/>
      <c r="E29" s="37"/>
      <c r="F29" s="23">
        <v>4150</v>
      </c>
      <c r="G29" s="26">
        <v>0</v>
      </c>
      <c r="H29" s="18"/>
    </row>
    <row r="30" spans="1:8" ht="13.8" x14ac:dyDescent="0.3">
      <c r="A30" s="13"/>
      <c r="B30" s="29" t="s">
        <v>12</v>
      </c>
      <c r="C30" s="30">
        <f>SUM(C29)</f>
        <v>4150</v>
      </c>
      <c r="D30" s="31"/>
      <c r="E30" s="32"/>
      <c r="F30" s="30"/>
      <c r="G30" s="23"/>
      <c r="H30" s="18"/>
    </row>
    <row r="31" spans="1:8" ht="13.8" x14ac:dyDescent="0.3">
      <c r="A31" s="33"/>
      <c r="B31" s="43" t="s">
        <v>13</v>
      </c>
      <c r="C31" s="35"/>
      <c r="D31" s="36"/>
      <c r="E31" s="37"/>
      <c r="F31" s="35"/>
      <c r="G31" s="35"/>
      <c r="H31" s="18"/>
    </row>
    <row r="32" spans="1:8" ht="55.2" x14ac:dyDescent="0.3">
      <c r="A32" s="21">
        <v>1</v>
      </c>
      <c r="B32" s="22" t="s">
        <v>63</v>
      </c>
      <c r="C32" s="23">
        <f>IF(G32&gt;75%,F32-(F32*G32),F32)*A32</f>
        <v>10353</v>
      </c>
      <c r="D32" s="24"/>
      <c r="E32" s="37"/>
      <c r="F32" s="23">
        <v>10353</v>
      </c>
      <c r="G32" s="26">
        <v>0</v>
      </c>
      <c r="H32" s="18"/>
    </row>
    <row r="33" spans="1:9" ht="13.8" x14ac:dyDescent="0.3">
      <c r="A33" s="13"/>
      <c r="B33" s="29" t="s">
        <v>14</v>
      </c>
      <c r="C33" s="30">
        <f>SUM(C32)</f>
        <v>10353</v>
      </c>
      <c r="D33" s="31"/>
      <c r="E33" s="32"/>
      <c r="F33" s="30"/>
      <c r="G33" s="23"/>
      <c r="H33" s="18"/>
    </row>
    <row r="34" spans="1:9" ht="13.8" x14ac:dyDescent="0.3">
      <c r="A34" s="33"/>
      <c r="B34" s="34" t="s">
        <v>15</v>
      </c>
      <c r="C34" s="35">
        <f>SUM(C10,C13,C20,C24,C27,C30,C33)</f>
        <v>92485.945999999996</v>
      </c>
      <c r="D34" s="31"/>
      <c r="E34" s="37"/>
      <c r="F34" s="35"/>
      <c r="G34" s="35"/>
      <c r="H34" s="18"/>
    </row>
    <row r="35" spans="1:9" ht="13.8" x14ac:dyDescent="0.3">
      <c r="A35" s="33"/>
      <c r="B35" s="19" t="s">
        <v>20</v>
      </c>
      <c r="C35" s="35"/>
      <c r="D35" s="36"/>
      <c r="E35" s="37"/>
      <c r="F35" s="35"/>
      <c r="G35" s="35"/>
      <c r="H35" s="18"/>
      <c r="I35" s="5"/>
    </row>
    <row r="36" spans="1:9" ht="41.4" x14ac:dyDescent="0.3">
      <c r="A36" s="21">
        <v>20</v>
      </c>
      <c r="B36" s="22" t="s">
        <v>64</v>
      </c>
      <c r="C36" s="23">
        <f t="shared" ref="C36:C41" si="0">IF(G36&gt;75%,F36-(F36*G36),F36)*A36</f>
        <v>3978</v>
      </c>
      <c r="D36" s="24"/>
      <c r="E36" s="37"/>
      <c r="F36" s="23">
        <v>198.9</v>
      </c>
      <c r="G36" s="26">
        <v>0</v>
      </c>
      <c r="H36" s="18"/>
      <c r="I36" s="5"/>
    </row>
    <row r="37" spans="1:9" ht="55.2" x14ac:dyDescent="0.3">
      <c r="A37" s="21">
        <v>3</v>
      </c>
      <c r="B37" s="22" t="s">
        <v>65</v>
      </c>
      <c r="C37" s="23">
        <f t="shared" si="0"/>
        <v>2759.67</v>
      </c>
      <c r="D37" s="24"/>
      <c r="E37" s="37"/>
      <c r="F37" s="23">
        <v>919.89</v>
      </c>
      <c r="G37" s="26">
        <v>0</v>
      </c>
      <c r="H37" s="18"/>
      <c r="I37" s="5"/>
    </row>
    <row r="38" spans="1:9" ht="55.2" x14ac:dyDescent="0.3">
      <c r="A38" s="21">
        <v>2</v>
      </c>
      <c r="B38" s="22" t="s">
        <v>68</v>
      </c>
      <c r="C38" s="23">
        <f t="shared" si="0"/>
        <v>4528</v>
      </c>
      <c r="D38" s="24"/>
      <c r="E38" s="37"/>
      <c r="F38" s="23">
        <v>2264</v>
      </c>
      <c r="G38" s="26">
        <v>0</v>
      </c>
      <c r="H38" s="18"/>
      <c r="I38" s="5"/>
    </row>
    <row r="39" spans="1:9" ht="41.4" x14ac:dyDescent="0.3">
      <c r="A39" s="21">
        <v>3</v>
      </c>
      <c r="B39" s="22" t="s">
        <v>39</v>
      </c>
      <c r="C39" s="23">
        <f t="shared" si="0"/>
        <v>1488</v>
      </c>
      <c r="D39" s="24"/>
      <c r="E39" s="37"/>
      <c r="F39" s="23">
        <v>496</v>
      </c>
      <c r="G39" s="26">
        <v>0</v>
      </c>
      <c r="H39" s="18"/>
      <c r="I39" s="5"/>
    </row>
    <row r="40" spans="1:9" ht="55.2" x14ac:dyDescent="0.3">
      <c r="A40" s="21">
        <v>3</v>
      </c>
      <c r="B40" s="22" t="s">
        <v>67</v>
      </c>
      <c r="C40" s="23">
        <f t="shared" si="0"/>
        <v>2606.5500000000002</v>
      </c>
      <c r="D40" s="24"/>
      <c r="E40" s="37"/>
      <c r="F40" s="23">
        <v>868.85</v>
      </c>
      <c r="G40" s="26">
        <v>0</v>
      </c>
      <c r="H40" s="18"/>
      <c r="I40" s="5"/>
    </row>
    <row r="41" spans="1:9" ht="26.25" customHeight="1" x14ac:dyDescent="0.3">
      <c r="A41" s="21">
        <v>1</v>
      </c>
      <c r="B41" s="22" t="s">
        <v>66</v>
      </c>
      <c r="C41" s="23">
        <f t="shared" si="0"/>
        <v>2520</v>
      </c>
      <c r="D41" s="24"/>
      <c r="E41" s="37"/>
      <c r="F41" s="23">
        <v>2520</v>
      </c>
      <c r="G41" s="26">
        <v>0</v>
      </c>
      <c r="H41" s="18"/>
      <c r="I41" s="5"/>
    </row>
    <row r="42" spans="1:9" ht="13.8" x14ac:dyDescent="0.3">
      <c r="A42" s="33"/>
      <c r="B42" s="34" t="s">
        <v>19</v>
      </c>
      <c r="C42" s="35">
        <f>SUM(C36:C41)</f>
        <v>17880.22</v>
      </c>
      <c r="D42" s="36"/>
      <c r="E42" s="37"/>
      <c r="F42" s="35"/>
      <c r="G42" s="35"/>
      <c r="H42" s="18"/>
      <c r="I42" s="5"/>
    </row>
    <row r="43" spans="1:9" ht="13.8" x14ac:dyDescent="0.3">
      <c r="A43" s="33"/>
      <c r="B43" s="19" t="s">
        <v>29</v>
      </c>
      <c r="C43" s="35"/>
      <c r="D43" s="36"/>
      <c r="E43" s="37"/>
      <c r="F43" s="35"/>
      <c r="G43" s="35"/>
      <c r="H43" s="18"/>
      <c r="I43" s="5"/>
    </row>
    <row r="44" spans="1:9" ht="41.4" x14ac:dyDescent="0.3">
      <c r="A44" s="21">
        <v>1</v>
      </c>
      <c r="B44" s="22" t="s">
        <v>69</v>
      </c>
      <c r="C44" s="23">
        <f>IF(G44&gt;75%,F44-(F44*G44),F44)*A44</f>
        <v>3850</v>
      </c>
      <c r="D44" s="24"/>
      <c r="E44" s="37"/>
      <c r="F44" s="23">
        <v>3850</v>
      </c>
      <c r="G44" s="26">
        <v>0</v>
      </c>
      <c r="H44" s="18"/>
      <c r="I44" s="5"/>
    </row>
    <row r="45" spans="1:9" ht="41.4" x14ac:dyDescent="0.3">
      <c r="A45" s="21">
        <v>1</v>
      </c>
      <c r="B45" s="22" t="s">
        <v>70</v>
      </c>
      <c r="C45" s="23">
        <f>IF(G45&gt;75%,F45-(F45*G45),F45)*A45</f>
        <v>2150</v>
      </c>
      <c r="D45" s="24"/>
      <c r="E45" s="37"/>
      <c r="F45" s="23">
        <v>2150</v>
      </c>
      <c r="G45" s="26">
        <v>0</v>
      </c>
      <c r="H45" s="18"/>
      <c r="I45" s="5"/>
    </row>
    <row r="46" spans="1:9" ht="13.8" x14ac:dyDescent="0.3">
      <c r="A46" s="33"/>
      <c r="B46" s="34" t="s">
        <v>30</v>
      </c>
      <c r="C46" s="35">
        <f>SUM(C44:C45)</f>
        <v>6000</v>
      </c>
      <c r="D46" s="36"/>
      <c r="E46" s="37"/>
      <c r="F46" s="35"/>
      <c r="G46" s="35"/>
      <c r="H46" s="18"/>
      <c r="I46" s="5"/>
    </row>
    <row r="47" spans="1:9" ht="13.8" x14ac:dyDescent="0.3">
      <c r="A47" s="33"/>
      <c r="B47" s="34" t="s">
        <v>40</v>
      </c>
      <c r="C47" s="35">
        <f>SUM(C42,C46)</f>
        <v>23880.22</v>
      </c>
      <c r="D47" s="36"/>
      <c r="E47" s="37"/>
      <c r="F47" s="35"/>
      <c r="G47" s="35"/>
      <c r="H47" s="18"/>
      <c r="I47" s="5"/>
    </row>
    <row r="48" spans="1:9" ht="13.8" x14ac:dyDescent="0.3">
      <c r="A48" s="33"/>
      <c r="B48" s="39" t="s">
        <v>18</v>
      </c>
      <c r="C48" s="35">
        <f>SUM(C34,C42,C46)</f>
        <v>116366.166</v>
      </c>
      <c r="D48" s="31">
        <v>114.95</v>
      </c>
      <c r="E48" s="37"/>
      <c r="F48" s="35"/>
      <c r="G48" s="35"/>
      <c r="H48" s="18"/>
      <c r="I48" s="5"/>
    </row>
    <row r="49" spans="1:9" ht="13.8" x14ac:dyDescent="0.3">
      <c r="A49" s="33"/>
      <c r="B49" s="39" t="s">
        <v>38</v>
      </c>
      <c r="C49" s="50">
        <f>SUM(C48,D48)</f>
        <v>116481.11599999999</v>
      </c>
      <c r="D49" s="51"/>
      <c r="E49" s="37"/>
      <c r="F49" s="35"/>
      <c r="G49" s="35"/>
      <c r="H49" s="18"/>
      <c r="I49" s="5"/>
    </row>
    <row r="50" spans="1:9" ht="13.8" x14ac:dyDescent="0.3">
      <c r="A50" s="33"/>
      <c r="B50" s="19" t="s">
        <v>16</v>
      </c>
      <c r="C50" s="35"/>
      <c r="D50" s="36"/>
      <c r="E50" s="37"/>
      <c r="F50" s="35"/>
      <c r="G50" s="35"/>
      <c r="H50" s="18"/>
      <c r="I50" s="5"/>
    </row>
    <row r="51" spans="1:9" ht="71.400000000000006" x14ac:dyDescent="0.3">
      <c r="A51" s="21">
        <v>5</v>
      </c>
      <c r="B51" s="22" t="s">
        <v>71</v>
      </c>
      <c r="C51" s="23">
        <f>IF(G51&gt;75%,F51-(F51*G51),F51)*A51</f>
        <v>934.95</v>
      </c>
      <c r="D51" s="24"/>
      <c r="E51" s="37"/>
      <c r="F51" s="23">
        <v>186.99</v>
      </c>
      <c r="G51" s="26">
        <v>0</v>
      </c>
      <c r="H51" s="18"/>
      <c r="I51" s="5"/>
    </row>
    <row r="52" spans="1:9" ht="57.6" x14ac:dyDescent="0.3">
      <c r="A52" s="21">
        <v>3</v>
      </c>
      <c r="B52" s="22" t="s">
        <v>72</v>
      </c>
      <c r="C52" s="23">
        <f>IF(G52&gt;75%,F52-(F52*G52),F52)*A52</f>
        <v>560.97</v>
      </c>
      <c r="D52" s="24"/>
      <c r="E52" s="37"/>
      <c r="F52" s="23">
        <v>186.99</v>
      </c>
      <c r="G52" s="26">
        <v>0</v>
      </c>
      <c r="H52" s="18"/>
      <c r="I52" s="5"/>
    </row>
    <row r="53" spans="1:9" ht="13.8" x14ac:dyDescent="0.3">
      <c r="A53" s="33"/>
      <c r="B53" s="39" t="s">
        <v>31</v>
      </c>
      <c r="C53" s="35">
        <f>SUM(C51,C52)</f>
        <v>1495.92</v>
      </c>
      <c r="D53" s="36"/>
      <c r="E53" s="37"/>
      <c r="F53" s="35"/>
      <c r="G53" s="35"/>
      <c r="H53" s="18"/>
      <c r="I53" s="5"/>
    </row>
    <row r="54" spans="1:9" ht="13.8" x14ac:dyDescent="0.3">
      <c r="A54" s="33"/>
      <c r="B54" s="19" t="s">
        <v>17</v>
      </c>
      <c r="C54" s="35"/>
      <c r="D54" s="36"/>
      <c r="E54" s="37"/>
      <c r="F54" s="35"/>
      <c r="G54" s="35"/>
      <c r="H54" s="18"/>
      <c r="I54" s="5"/>
    </row>
    <row r="55" spans="1:9" ht="13.8" x14ac:dyDescent="0.3">
      <c r="A55" s="33"/>
      <c r="B55" s="19" t="s">
        <v>74</v>
      </c>
      <c r="C55" s="35"/>
      <c r="D55" s="36"/>
      <c r="E55" s="37"/>
      <c r="F55" s="35"/>
      <c r="G55" s="35"/>
      <c r="H55" s="18"/>
      <c r="I55" s="5"/>
    </row>
    <row r="56" spans="1:9" ht="13.8" x14ac:dyDescent="0.3">
      <c r="A56" s="33"/>
      <c r="B56" s="43" t="s">
        <v>76</v>
      </c>
      <c r="C56" s="35"/>
      <c r="D56" s="36"/>
      <c r="E56" s="37"/>
      <c r="F56" s="35"/>
      <c r="G56" s="35"/>
      <c r="H56" s="18"/>
      <c r="I56" s="5"/>
    </row>
    <row r="57" spans="1:9" ht="43.8" x14ac:dyDescent="0.3">
      <c r="A57" s="21">
        <v>25</v>
      </c>
      <c r="B57" s="22" t="s">
        <v>73</v>
      </c>
      <c r="C57" s="23">
        <f>IF(G57&gt;75%,F57-(F57*G57),F57)*A57</f>
        <v>971.5</v>
      </c>
      <c r="D57" s="24"/>
      <c r="E57" s="37"/>
      <c r="F57" s="23">
        <v>38.86</v>
      </c>
      <c r="G57" s="26">
        <v>0</v>
      </c>
      <c r="H57" s="18"/>
      <c r="I57" s="5"/>
    </row>
    <row r="58" spans="1:9" ht="13.8" x14ac:dyDescent="0.3">
      <c r="A58" s="13"/>
      <c r="B58" s="27" t="s">
        <v>3</v>
      </c>
      <c r="C58" s="23">
        <f>C57*0.21</f>
        <v>204.01499999999999</v>
      </c>
      <c r="D58" s="44"/>
      <c r="E58" s="25"/>
      <c r="F58" s="23"/>
      <c r="G58" s="28"/>
      <c r="H58" s="18"/>
    </row>
    <row r="59" spans="1:9" ht="13.8" x14ac:dyDescent="0.3">
      <c r="A59" s="13"/>
      <c r="B59" s="29" t="s">
        <v>77</v>
      </c>
      <c r="C59" s="30">
        <f>SUM(C57,C58)</f>
        <v>1175.5149999999999</v>
      </c>
      <c r="D59" s="31"/>
      <c r="E59" s="32"/>
      <c r="F59" s="30"/>
      <c r="G59" s="23"/>
      <c r="H59" s="18"/>
      <c r="I59" s="5"/>
    </row>
    <row r="60" spans="1:9" ht="13.8" x14ac:dyDescent="0.3">
      <c r="A60" s="33"/>
      <c r="B60" s="43" t="s">
        <v>75</v>
      </c>
      <c r="C60" s="35"/>
      <c r="D60" s="36"/>
      <c r="E60" s="37"/>
      <c r="F60" s="35"/>
      <c r="G60" s="35"/>
      <c r="H60" s="18"/>
      <c r="I60" s="5"/>
    </row>
    <row r="61" spans="1:9" ht="57.6" x14ac:dyDescent="0.3">
      <c r="A61" s="21">
        <v>26</v>
      </c>
      <c r="B61" s="22" t="s">
        <v>79</v>
      </c>
      <c r="C61" s="23">
        <f>IF(G61&gt;75%,F61-(F61*G61),F61)*A61</f>
        <v>4363.58</v>
      </c>
      <c r="D61" s="24"/>
      <c r="E61" s="37"/>
      <c r="F61" s="23">
        <v>167.83</v>
      </c>
      <c r="G61" s="26">
        <v>0</v>
      </c>
      <c r="H61" s="18"/>
      <c r="I61" s="5"/>
    </row>
    <row r="62" spans="1:9" ht="41.4" x14ac:dyDescent="0.3">
      <c r="A62" s="21">
        <v>1</v>
      </c>
      <c r="B62" s="22" t="s">
        <v>80</v>
      </c>
      <c r="C62" s="23">
        <f>IF(G62&gt;75%,F62-(F62*G62),F62)*A62</f>
        <v>186.99</v>
      </c>
      <c r="D62" s="24"/>
      <c r="E62" s="37"/>
      <c r="F62" s="23">
        <v>186.99</v>
      </c>
      <c r="G62" s="26">
        <v>0</v>
      </c>
      <c r="H62" s="18"/>
      <c r="I62" s="5"/>
    </row>
    <row r="63" spans="1:9" ht="13.8" x14ac:dyDescent="0.3">
      <c r="A63" s="13"/>
      <c r="B63" s="27" t="s">
        <v>3</v>
      </c>
      <c r="C63" s="23">
        <f>SUM(C61,C62)*0.21</f>
        <v>955.61969999999985</v>
      </c>
      <c r="D63" s="44"/>
      <c r="E63" s="25"/>
      <c r="F63" s="23"/>
      <c r="G63" s="28"/>
      <c r="H63" s="18"/>
      <c r="I63" s="5"/>
    </row>
    <row r="64" spans="1:9" ht="13.8" x14ac:dyDescent="0.3">
      <c r="A64" s="13"/>
      <c r="B64" s="29" t="s">
        <v>78</v>
      </c>
      <c r="C64" s="30">
        <f>SUM(C61:C63)</f>
        <v>5506.1896999999999</v>
      </c>
      <c r="D64" s="31"/>
      <c r="E64" s="32"/>
      <c r="F64" s="30"/>
      <c r="G64" s="23"/>
      <c r="H64" s="18"/>
      <c r="I64" s="5"/>
    </row>
    <row r="65" spans="1:9" ht="13.8" x14ac:dyDescent="0.3">
      <c r="A65" s="33"/>
      <c r="B65" s="34" t="s">
        <v>41</v>
      </c>
      <c r="C65" s="35">
        <f>SUM(C59,C64)</f>
        <v>6681.7047000000002</v>
      </c>
      <c r="D65" s="36"/>
      <c r="E65" s="37"/>
      <c r="F65" s="35"/>
      <c r="G65" s="35"/>
      <c r="H65" s="18"/>
      <c r="I65" s="5"/>
    </row>
    <row r="66" spans="1:9" ht="13.8" x14ac:dyDescent="0.3">
      <c r="A66" s="33"/>
      <c r="B66" s="19" t="s">
        <v>32</v>
      </c>
      <c r="C66" s="35"/>
      <c r="D66" s="36"/>
      <c r="E66" s="37"/>
      <c r="F66" s="35"/>
      <c r="G66" s="35"/>
      <c r="H66" s="18"/>
      <c r="I66" s="5"/>
    </row>
    <row r="67" spans="1:9" ht="13.8" x14ac:dyDescent="0.3">
      <c r="A67" s="33"/>
      <c r="B67" s="43" t="s">
        <v>46</v>
      </c>
      <c r="C67" s="35"/>
      <c r="D67" s="36"/>
      <c r="E67" s="37"/>
      <c r="F67" s="35"/>
      <c r="G67" s="35"/>
      <c r="H67" s="18"/>
      <c r="I67" s="5"/>
    </row>
    <row r="68" spans="1:9" ht="55.2" x14ac:dyDescent="0.3">
      <c r="A68" s="21">
        <v>1</v>
      </c>
      <c r="B68" s="22" t="s">
        <v>81</v>
      </c>
      <c r="C68" s="23">
        <f>IF(G68&gt;75%,F68-(F68*G68),F68)*A68</f>
        <v>932.2</v>
      </c>
      <c r="D68" s="24"/>
      <c r="E68" s="37"/>
      <c r="F68" s="23">
        <v>932.2</v>
      </c>
      <c r="G68" s="26">
        <v>0</v>
      </c>
      <c r="H68" s="18"/>
      <c r="I68" s="5"/>
    </row>
    <row r="69" spans="1:9" ht="41.4" x14ac:dyDescent="0.3">
      <c r="A69" s="21">
        <v>1</v>
      </c>
      <c r="B69" s="22" t="s">
        <v>82</v>
      </c>
      <c r="C69" s="23">
        <f>IF(G69&gt;75%,F69-(F69*G69),F69)*A69</f>
        <v>322.14</v>
      </c>
      <c r="D69" s="24"/>
      <c r="E69" s="37"/>
      <c r="F69" s="23">
        <v>322.14</v>
      </c>
      <c r="G69" s="26">
        <v>0</v>
      </c>
      <c r="H69" s="18"/>
      <c r="I69" s="5"/>
    </row>
    <row r="70" spans="1:9" ht="13.8" x14ac:dyDescent="0.3">
      <c r="A70" s="13"/>
      <c r="B70" s="27" t="s">
        <v>3</v>
      </c>
      <c r="C70" s="23">
        <f>SUM(C68,C69)*0.21</f>
        <v>263.41140000000001</v>
      </c>
      <c r="D70" s="44"/>
      <c r="E70" s="25"/>
      <c r="F70" s="23"/>
      <c r="G70" s="28"/>
      <c r="H70" s="18"/>
    </row>
    <row r="71" spans="1:9" ht="13.8" x14ac:dyDescent="0.3">
      <c r="A71" s="13"/>
      <c r="B71" s="29" t="s">
        <v>42</v>
      </c>
      <c r="C71" s="30">
        <f>SUM(C68:C70)</f>
        <v>1517.7514000000001</v>
      </c>
      <c r="D71" s="31"/>
      <c r="E71" s="32"/>
      <c r="F71" s="30"/>
      <c r="G71" s="23"/>
      <c r="H71" s="18"/>
    </row>
    <row r="72" spans="1:9" ht="13.8" x14ac:dyDescent="0.3">
      <c r="A72" s="33"/>
      <c r="B72" s="43" t="s">
        <v>47</v>
      </c>
      <c r="C72" s="35"/>
      <c r="D72" s="36"/>
      <c r="E72" s="37"/>
      <c r="F72" s="35"/>
      <c r="G72" s="35"/>
      <c r="H72" s="18"/>
    </row>
    <row r="73" spans="1:9" ht="41.4" x14ac:dyDescent="0.3">
      <c r="A73" s="21">
        <v>1</v>
      </c>
      <c r="B73" s="22" t="s">
        <v>83</v>
      </c>
      <c r="C73" s="23">
        <f>IF(G73&gt;75%,F73-(F73*G73),F73)*A73</f>
        <v>38.86</v>
      </c>
      <c r="D73" s="24"/>
      <c r="E73" s="37"/>
      <c r="F73" s="23">
        <v>38.86</v>
      </c>
      <c r="G73" s="26">
        <v>0</v>
      </c>
      <c r="H73" s="18"/>
    </row>
    <row r="74" spans="1:9" ht="27.6" x14ac:dyDescent="0.3">
      <c r="A74" s="21">
        <v>1</v>
      </c>
      <c r="B74" s="22" t="s">
        <v>50</v>
      </c>
      <c r="C74" s="23">
        <f>IF(G74&gt;75%,F74-(F74*G74),F74)*A74</f>
        <v>60.41</v>
      </c>
      <c r="D74" s="24"/>
      <c r="E74" s="37"/>
      <c r="F74" s="23">
        <v>60.41</v>
      </c>
      <c r="G74" s="26">
        <v>0</v>
      </c>
      <c r="H74" s="18"/>
    </row>
    <row r="75" spans="1:9" ht="13.8" x14ac:dyDescent="0.3">
      <c r="A75" s="13"/>
      <c r="B75" s="27" t="s">
        <v>3</v>
      </c>
      <c r="C75" s="23">
        <f>SUM(C73,C74)*0.21</f>
        <v>20.846699999999998</v>
      </c>
      <c r="D75" s="44"/>
      <c r="E75" s="25"/>
      <c r="F75" s="23"/>
      <c r="G75" s="28"/>
      <c r="H75" s="18"/>
    </row>
    <row r="76" spans="1:9" ht="13.8" x14ac:dyDescent="0.3">
      <c r="A76" s="13"/>
      <c r="B76" s="29" t="s">
        <v>43</v>
      </c>
      <c r="C76" s="30">
        <f>SUM(C73,C74,C75)</f>
        <v>120.11669999999999</v>
      </c>
      <c r="D76" s="31"/>
      <c r="E76" s="32"/>
      <c r="F76" s="30"/>
      <c r="G76" s="23"/>
      <c r="H76" s="18"/>
    </row>
    <row r="77" spans="1:9" ht="13.8" x14ac:dyDescent="0.3">
      <c r="A77" s="33"/>
      <c r="B77" s="34" t="s">
        <v>34</v>
      </c>
      <c r="C77" s="35">
        <f>SUM(C71,C76)</f>
        <v>1637.8681000000001</v>
      </c>
      <c r="D77" s="36"/>
      <c r="E77" s="37"/>
      <c r="F77" s="35"/>
      <c r="G77" s="35"/>
      <c r="H77" s="18"/>
    </row>
    <row r="78" spans="1:9" ht="13.8" x14ac:dyDescent="0.3">
      <c r="A78" s="33"/>
      <c r="B78" s="19" t="s">
        <v>33</v>
      </c>
      <c r="C78" s="35"/>
      <c r="D78" s="36"/>
      <c r="E78" s="37"/>
      <c r="F78" s="35"/>
      <c r="G78" s="35"/>
      <c r="H78" s="18"/>
    </row>
    <row r="79" spans="1:9" ht="13.8" x14ac:dyDescent="0.3">
      <c r="A79" s="33"/>
      <c r="B79" s="43" t="s">
        <v>44</v>
      </c>
      <c r="C79" s="35"/>
      <c r="D79" s="36"/>
      <c r="E79" s="37"/>
      <c r="F79" s="35"/>
      <c r="G79" s="35"/>
      <c r="H79" s="18"/>
    </row>
    <row r="80" spans="1:9" ht="30" x14ac:dyDescent="0.3">
      <c r="A80" s="21">
        <v>38</v>
      </c>
      <c r="B80" s="22" t="s">
        <v>84</v>
      </c>
      <c r="C80" s="23">
        <f>IF(G80&gt;75%,F80-(F80*G80),F80)*A80</f>
        <v>2812</v>
      </c>
      <c r="D80" s="24"/>
      <c r="E80" s="37"/>
      <c r="F80" s="23">
        <v>74</v>
      </c>
      <c r="G80" s="26">
        <v>0</v>
      </c>
      <c r="H80" s="18"/>
    </row>
    <row r="81" spans="1:8" ht="27.6" x14ac:dyDescent="0.3">
      <c r="A81" s="21">
        <v>16</v>
      </c>
      <c r="B81" s="22" t="s">
        <v>85</v>
      </c>
      <c r="C81" s="23">
        <f>IF(G81&gt;75%,F81-(F81*G81),F81)*A81</f>
        <v>312</v>
      </c>
      <c r="D81" s="24"/>
      <c r="E81" s="37"/>
      <c r="F81" s="23">
        <v>19.5</v>
      </c>
      <c r="G81" s="26">
        <v>0</v>
      </c>
      <c r="H81" s="18"/>
    </row>
    <row r="82" spans="1:8" ht="13.8" x14ac:dyDescent="0.3">
      <c r="A82" s="13"/>
      <c r="B82" s="27" t="s">
        <v>3</v>
      </c>
      <c r="C82" s="23">
        <f>SUM(C80,C81)*0.21</f>
        <v>656.04</v>
      </c>
      <c r="D82" s="44"/>
      <c r="E82" s="25"/>
      <c r="F82" s="23"/>
      <c r="G82" s="28"/>
      <c r="H82" s="18"/>
    </row>
    <row r="83" spans="1:8" ht="13.8" x14ac:dyDescent="0.3">
      <c r="A83" s="13"/>
      <c r="B83" s="29" t="s">
        <v>45</v>
      </c>
      <c r="C83" s="30">
        <f>SUM(C80:C82)</f>
        <v>3780.04</v>
      </c>
      <c r="D83" s="31"/>
      <c r="E83" s="32"/>
      <c r="F83" s="30"/>
      <c r="G83" s="23"/>
      <c r="H83" s="18"/>
    </row>
    <row r="84" spans="1:8" ht="13.8" x14ac:dyDescent="0.3">
      <c r="A84" s="33"/>
      <c r="B84" s="43" t="s">
        <v>48</v>
      </c>
      <c r="C84" s="35"/>
      <c r="D84" s="36"/>
      <c r="E84" s="37"/>
      <c r="F84" s="35"/>
      <c r="G84" s="35"/>
      <c r="H84" s="18"/>
    </row>
    <row r="85" spans="1:8" ht="71.400000000000006" x14ac:dyDescent="0.3">
      <c r="A85" s="21">
        <v>110</v>
      </c>
      <c r="B85" s="22" t="s">
        <v>86</v>
      </c>
      <c r="C85" s="23">
        <f>IF(G85&gt;75%,F85-(F85*G85),F85)*A85</f>
        <v>768.9</v>
      </c>
      <c r="D85" s="24"/>
      <c r="E85" s="37"/>
      <c r="F85" s="23">
        <v>6.99</v>
      </c>
      <c r="G85" s="26">
        <v>0</v>
      </c>
      <c r="H85" s="18"/>
    </row>
    <row r="86" spans="1:8" ht="13.8" x14ac:dyDescent="0.3">
      <c r="A86" s="13"/>
      <c r="B86" s="27" t="s">
        <v>3</v>
      </c>
      <c r="C86" s="23">
        <f>SUM(C85)*0.21</f>
        <v>161.46899999999999</v>
      </c>
      <c r="D86" s="44"/>
      <c r="E86" s="25"/>
      <c r="F86" s="23"/>
      <c r="G86" s="28"/>
      <c r="H86" s="18"/>
    </row>
    <row r="87" spans="1:8" ht="13.8" x14ac:dyDescent="0.3">
      <c r="A87" s="13"/>
      <c r="B87" s="29" t="s">
        <v>49</v>
      </c>
      <c r="C87" s="30">
        <f>SUM(C85:C86)</f>
        <v>930.36899999999991</v>
      </c>
      <c r="D87" s="31"/>
      <c r="E87" s="32"/>
      <c r="F87" s="30"/>
      <c r="G87" s="23"/>
      <c r="H87" s="18"/>
    </row>
    <row r="88" spans="1:8" ht="13.8" x14ac:dyDescent="0.3">
      <c r="A88" s="33"/>
      <c r="B88" s="34" t="s">
        <v>35</v>
      </c>
      <c r="C88" s="35">
        <f>SUM(C83,C87)</f>
        <v>4710.4089999999997</v>
      </c>
      <c r="D88" s="36"/>
      <c r="E88" s="37"/>
      <c r="F88" s="35"/>
      <c r="G88" s="35"/>
      <c r="H88" s="18"/>
    </row>
    <row r="89" spans="1:8" ht="13.8" x14ac:dyDescent="0.3">
      <c r="A89" s="33"/>
      <c r="B89" s="39" t="s">
        <v>36</v>
      </c>
      <c r="C89" s="35">
        <f>SUM(C88,C77,C65)</f>
        <v>13029.9818</v>
      </c>
      <c r="D89" s="36"/>
      <c r="E89" s="37"/>
      <c r="F89" s="35"/>
      <c r="G89" s="35"/>
      <c r="H89" s="18"/>
    </row>
    <row r="90" spans="1:8" ht="13.8" x14ac:dyDescent="0.3">
      <c r="A90" s="38"/>
      <c r="B90" s="39" t="s">
        <v>37</v>
      </c>
      <c r="C90" s="48">
        <f>SUM(C89,C53,C49)</f>
        <v>131007.0178</v>
      </c>
      <c r="D90" s="49"/>
      <c r="E90" s="40"/>
      <c r="F90" s="38"/>
      <c r="G90" s="38"/>
      <c r="H90" s="18"/>
    </row>
    <row r="91" spans="1:8" ht="13.8" x14ac:dyDescent="0.3">
      <c r="A91" s="38"/>
      <c r="B91" s="41"/>
      <c r="C91" s="38"/>
      <c r="E91" s="40"/>
      <c r="F91" s="38"/>
      <c r="G91" s="38"/>
      <c r="H91" s="18"/>
    </row>
    <row r="92" spans="1:8" ht="13.8" x14ac:dyDescent="0.3">
      <c r="A92" s="38"/>
      <c r="B92" s="41"/>
      <c r="C92" s="38"/>
      <c r="D92" s="42">
        <f>C90-114.95</f>
        <v>130892.0678</v>
      </c>
      <c r="E92" s="40"/>
      <c r="F92" s="38"/>
      <c r="G92" s="38"/>
      <c r="H92" s="18"/>
    </row>
    <row r="93" spans="1:8" ht="13.8" x14ac:dyDescent="0.3">
      <c r="A93" s="38"/>
      <c r="B93" s="41"/>
      <c r="C93" s="38"/>
      <c r="D93" s="42"/>
      <c r="E93" s="40"/>
      <c r="F93" s="38"/>
      <c r="G93" s="38"/>
      <c r="H93" s="18"/>
    </row>
    <row r="94" spans="1:8" ht="13.8" x14ac:dyDescent="0.3">
      <c r="A94" s="38"/>
      <c r="B94" s="41"/>
      <c r="C94" s="38"/>
      <c r="D94" s="42"/>
      <c r="E94" s="40"/>
      <c r="F94" s="38"/>
      <c r="G94" s="38"/>
      <c r="H94" s="18"/>
    </row>
    <row r="95" spans="1:8" ht="13.8" x14ac:dyDescent="0.3">
      <c r="A95" s="38"/>
      <c r="B95" s="41"/>
      <c r="C95" s="38"/>
      <c r="D95" s="42"/>
      <c r="E95" s="40"/>
      <c r="F95" s="38"/>
      <c r="G95" s="38"/>
      <c r="H95" s="18"/>
    </row>
    <row r="96" spans="1:8" ht="27.6" x14ac:dyDescent="0.3">
      <c r="A96" s="38"/>
      <c r="B96" s="22" t="s">
        <v>7</v>
      </c>
      <c r="C96" s="38"/>
      <c r="D96" s="42"/>
      <c r="E96" s="40"/>
      <c r="F96" s="38"/>
      <c r="G96" s="38"/>
      <c r="H96" s="18"/>
    </row>
    <row r="97" spans="1:8" ht="13.8" x14ac:dyDescent="0.3">
      <c r="A97" s="38"/>
      <c r="B97" s="41"/>
      <c r="C97" s="38"/>
      <c r="D97" s="42"/>
      <c r="E97" s="40"/>
      <c r="F97" s="38"/>
      <c r="G97" s="38"/>
      <c r="H97" s="18"/>
    </row>
    <row r="98" spans="1:8" ht="13.8" x14ac:dyDescent="0.3">
      <c r="A98" s="38"/>
      <c r="B98" s="41"/>
      <c r="C98" s="38"/>
      <c r="D98" s="42"/>
      <c r="E98" s="40"/>
      <c r="F98" s="38"/>
      <c r="G98" s="38"/>
      <c r="H98" s="18"/>
    </row>
    <row r="99" spans="1:8" ht="13.8" x14ac:dyDescent="0.3">
      <c r="A99" s="38"/>
      <c r="B99" s="41"/>
      <c r="C99" s="38"/>
      <c r="D99" s="42"/>
      <c r="E99" s="40"/>
      <c r="F99" s="38"/>
      <c r="G99" s="38"/>
      <c r="H99" s="18"/>
    </row>
    <row r="100" spans="1:8" ht="13.8" x14ac:dyDescent="0.3">
      <c r="A100" s="38"/>
      <c r="B100" s="41"/>
      <c r="C100" s="38"/>
      <c r="D100" s="42"/>
      <c r="E100" s="40"/>
      <c r="F100" s="38"/>
      <c r="G100" s="38"/>
      <c r="H100" s="18"/>
    </row>
    <row r="101" spans="1:8" ht="13.8" x14ac:dyDescent="0.3">
      <c r="A101" s="38"/>
      <c r="B101" s="41"/>
      <c r="C101" s="38"/>
      <c r="D101" s="42"/>
      <c r="E101" s="40"/>
      <c r="F101" s="38"/>
      <c r="G101" s="38"/>
      <c r="H101" s="18"/>
    </row>
    <row r="102" spans="1:8" ht="13.8" x14ac:dyDescent="0.3">
      <c r="A102" s="38"/>
      <c r="B102" s="41"/>
      <c r="C102" s="38"/>
      <c r="D102" s="42"/>
      <c r="E102" s="40"/>
      <c r="F102" s="38"/>
      <c r="G102" s="38"/>
      <c r="H102" s="18"/>
    </row>
    <row r="103" spans="1:8" ht="13.8" x14ac:dyDescent="0.3">
      <c r="A103" s="38"/>
      <c r="B103" s="41"/>
      <c r="C103" s="38"/>
      <c r="D103" s="42"/>
      <c r="E103" s="40"/>
      <c r="F103" s="38"/>
      <c r="G103" s="38"/>
      <c r="H103" s="18"/>
    </row>
    <row r="104" spans="1:8" ht="13.8" x14ac:dyDescent="0.3">
      <c r="A104" s="38"/>
      <c r="B104" s="41"/>
      <c r="C104" s="38"/>
      <c r="D104" s="42"/>
      <c r="E104" s="40"/>
      <c r="F104" s="38"/>
      <c r="G104" s="38"/>
      <c r="H104" s="18"/>
    </row>
    <row r="105" spans="1:8" ht="13.8" x14ac:dyDescent="0.3">
      <c r="A105" s="38"/>
      <c r="B105" s="41"/>
      <c r="C105" s="38"/>
      <c r="D105" s="42"/>
      <c r="E105" s="40"/>
      <c r="F105" s="38"/>
      <c r="G105" s="38"/>
      <c r="H105" s="18"/>
    </row>
    <row r="106" spans="1:8" ht="13.8" x14ac:dyDescent="0.3">
      <c r="A106" s="38"/>
      <c r="B106" s="41"/>
      <c r="C106" s="38"/>
      <c r="D106" s="42"/>
      <c r="E106" s="40"/>
      <c r="F106" s="38"/>
      <c r="G106" s="38"/>
      <c r="H106" s="18"/>
    </row>
    <row r="107" spans="1:8" ht="13.8" x14ac:dyDescent="0.3">
      <c r="A107" s="38"/>
      <c r="B107" s="41"/>
      <c r="C107" s="38"/>
      <c r="D107" s="42"/>
      <c r="E107" s="40"/>
      <c r="F107" s="38"/>
      <c r="G107" s="38"/>
      <c r="H107" s="18"/>
    </row>
    <row r="108" spans="1:8" ht="13.8" x14ac:dyDescent="0.3">
      <c r="A108" s="38"/>
      <c r="B108" s="41"/>
      <c r="C108" s="38"/>
      <c r="D108" s="42"/>
      <c r="E108" s="40"/>
      <c r="F108" s="38"/>
      <c r="G108" s="38"/>
      <c r="H108" s="18"/>
    </row>
    <row r="109" spans="1:8" ht="13.8" x14ac:dyDescent="0.3">
      <c r="A109" s="38"/>
      <c r="B109" s="41"/>
      <c r="C109" s="38"/>
      <c r="D109" s="42"/>
      <c r="E109" s="40"/>
      <c r="F109" s="38"/>
      <c r="G109" s="38"/>
      <c r="H109" s="18"/>
    </row>
    <row r="110" spans="1:8" ht="13.8" x14ac:dyDescent="0.3">
      <c r="A110" s="38"/>
      <c r="B110" s="41"/>
      <c r="C110" s="38"/>
      <c r="D110" s="42"/>
      <c r="E110" s="40"/>
      <c r="F110" s="38"/>
      <c r="G110" s="38"/>
      <c r="H110" s="18"/>
    </row>
    <row r="111" spans="1:8" ht="13.8" x14ac:dyDescent="0.3">
      <c r="A111" s="38"/>
      <c r="B111" s="41"/>
      <c r="C111" s="38"/>
      <c r="D111" s="42"/>
      <c r="E111" s="40"/>
      <c r="F111" s="38"/>
      <c r="G111" s="38"/>
      <c r="H111" s="18"/>
    </row>
    <row r="112" spans="1:8" ht="13.8" x14ac:dyDescent="0.3">
      <c r="A112" s="38"/>
      <c r="B112" s="41"/>
      <c r="C112" s="38"/>
      <c r="D112" s="42"/>
      <c r="E112" s="40"/>
      <c r="F112" s="38"/>
      <c r="G112" s="38"/>
      <c r="H112" s="18"/>
    </row>
    <row r="113" spans="1:8" ht="13.8" x14ac:dyDescent="0.3">
      <c r="A113" s="38"/>
      <c r="B113" s="41"/>
      <c r="C113" s="38"/>
      <c r="D113" s="42"/>
      <c r="E113" s="40"/>
      <c r="F113" s="38"/>
      <c r="G113" s="38"/>
      <c r="H113" s="18"/>
    </row>
    <row r="114" spans="1:8" ht="13.8" x14ac:dyDescent="0.3">
      <c r="A114" s="38"/>
      <c r="B114" s="41"/>
      <c r="C114" s="38"/>
      <c r="D114" s="42"/>
      <c r="E114" s="40"/>
      <c r="F114" s="38"/>
      <c r="G114" s="38"/>
      <c r="H114" s="18"/>
    </row>
    <row r="115" spans="1:8" ht="13.8" x14ac:dyDescent="0.3">
      <c r="A115" s="38"/>
      <c r="B115" s="41"/>
      <c r="C115" s="38"/>
      <c r="D115" s="42"/>
      <c r="E115" s="40"/>
      <c r="F115" s="38"/>
      <c r="G115" s="38"/>
      <c r="H115" s="18"/>
    </row>
    <row r="116" spans="1:8" ht="13.8" x14ac:dyDescent="0.3">
      <c r="A116" s="38"/>
      <c r="B116" s="41"/>
      <c r="C116" s="38"/>
      <c r="D116" s="42"/>
      <c r="E116" s="40"/>
      <c r="F116" s="38"/>
      <c r="G116" s="38"/>
      <c r="H116" s="18"/>
    </row>
    <row r="117" spans="1:8" ht="13.8" x14ac:dyDescent="0.3">
      <c r="A117" s="38"/>
      <c r="B117" s="41"/>
      <c r="C117" s="38"/>
      <c r="D117" s="42"/>
      <c r="E117" s="40"/>
      <c r="F117" s="38"/>
      <c r="G117" s="38"/>
      <c r="H117" s="18"/>
    </row>
    <row r="118" spans="1:8" ht="13.8" x14ac:dyDescent="0.3">
      <c r="A118" s="38"/>
      <c r="B118" s="41"/>
      <c r="C118" s="38"/>
      <c r="D118" s="42"/>
      <c r="E118" s="40"/>
      <c r="F118" s="38"/>
      <c r="G118" s="38"/>
      <c r="H118" s="18"/>
    </row>
    <row r="119" spans="1:8" ht="13.8" x14ac:dyDescent="0.3">
      <c r="A119" s="38"/>
      <c r="B119" s="41"/>
      <c r="C119" s="38"/>
      <c r="D119" s="42"/>
      <c r="E119" s="40"/>
      <c r="F119" s="38"/>
      <c r="G119" s="38"/>
      <c r="H119" s="18"/>
    </row>
    <row r="120" spans="1:8" ht="13.8" x14ac:dyDescent="0.3">
      <c r="A120" s="38"/>
      <c r="B120" s="41"/>
      <c r="C120" s="38"/>
      <c r="D120" s="42"/>
      <c r="E120" s="40"/>
      <c r="F120" s="38"/>
      <c r="G120" s="38"/>
      <c r="H120" s="18"/>
    </row>
    <row r="121" spans="1:8" ht="13.8" x14ac:dyDescent="0.3">
      <c r="A121" s="38"/>
      <c r="B121" s="41"/>
      <c r="C121" s="38"/>
      <c r="D121" s="42"/>
      <c r="E121" s="40"/>
      <c r="F121" s="38"/>
      <c r="G121" s="38"/>
      <c r="H121" s="18"/>
    </row>
    <row r="122" spans="1:8" ht="13.8" x14ac:dyDescent="0.3">
      <c r="A122" s="38"/>
      <c r="B122" s="41"/>
      <c r="C122" s="38"/>
      <c r="D122" s="42"/>
      <c r="E122" s="40"/>
      <c r="F122" s="38"/>
      <c r="G122" s="38"/>
      <c r="H122" s="18"/>
    </row>
    <row r="123" spans="1:8" ht="13.8" x14ac:dyDescent="0.3">
      <c r="A123" s="38"/>
      <c r="B123" s="41"/>
      <c r="C123" s="38"/>
      <c r="D123" s="42"/>
      <c r="E123" s="40"/>
      <c r="F123" s="38"/>
      <c r="G123" s="38"/>
      <c r="H123" s="18"/>
    </row>
    <row r="124" spans="1:8" ht="13.8" x14ac:dyDescent="0.3">
      <c r="A124" s="38"/>
      <c r="B124" s="41"/>
      <c r="C124" s="38"/>
      <c r="D124" s="42"/>
      <c r="E124" s="40"/>
      <c r="F124" s="38"/>
      <c r="G124" s="38"/>
      <c r="H124" s="18"/>
    </row>
    <row r="125" spans="1:8" ht="13.8" x14ac:dyDescent="0.3">
      <c r="A125" s="38"/>
      <c r="B125" s="41"/>
      <c r="C125" s="38"/>
      <c r="D125" s="42"/>
      <c r="E125" s="40"/>
      <c r="F125" s="38"/>
      <c r="G125" s="38"/>
      <c r="H125" s="18"/>
    </row>
    <row r="126" spans="1:8" ht="13.8" x14ac:dyDescent="0.3">
      <c r="A126" s="38"/>
      <c r="B126" s="41"/>
      <c r="C126" s="38"/>
      <c r="D126" s="42"/>
      <c r="E126" s="40"/>
      <c r="F126" s="38"/>
      <c r="G126" s="38"/>
      <c r="H126" s="18"/>
    </row>
    <row r="127" spans="1:8" ht="13.8" x14ac:dyDescent="0.3">
      <c r="A127" s="38"/>
      <c r="B127" s="41"/>
      <c r="C127" s="38"/>
      <c r="D127" s="42"/>
      <c r="E127" s="40"/>
      <c r="F127" s="38"/>
      <c r="G127" s="38"/>
      <c r="H127" s="18"/>
    </row>
    <row r="128" spans="1:8" ht="13.8" x14ac:dyDescent="0.3">
      <c r="A128" s="38"/>
      <c r="B128" s="41"/>
      <c r="C128" s="38"/>
      <c r="D128" s="42"/>
      <c r="E128" s="40"/>
      <c r="F128" s="38"/>
      <c r="G128" s="38"/>
      <c r="H128" s="18"/>
    </row>
    <row r="129" spans="1:8" ht="13.8" x14ac:dyDescent="0.3">
      <c r="A129" s="38"/>
      <c r="B129" s="41"/>
      <c r="C129" s="38"/>
      <c r="D129" s="42"/>
      <c r="E129" s="40"/>
      <c r="F129" s="38"/>
      <c r="G129" s="38"/>
      <c r="H129" s="18"/>
    </row>
    <row r="130" spans="1:8" ht="13.8" x14ac:dyDescent="0.3">
      <c r="A130" s="38"/>
      <c r="B130" s="41"/>
      <c r="C130" s="38"/>
      <c r="D130" s="42"/>
      <c r="E130" s="40"/>
      <c r="F130" s="38"/>
      <c r="G130" s="38"/>
      <c r="H130" s="18"/>
    </row>
    <row r="131" spans="1:8" ht="13.8" x14ac:dyDescent="0.3">
      <c r="A131" s="38"/>
      <c r="B131" s="41"/>
      <c r="C131" s="38"/>
      <c r="D131" s="42"/>
      <c r="E131" s="40"/>
      <c r="F131" s="38"/>
      <c r="G131" s="38"/>
      <c r="H131" s="18"/>
    </row>
    <row r="132" spans="1:8" ht="13.8" x14ac:dyDescent="0.3">
      <c r="A132" s="38"/>
      <c r="B132" s="41"/>
      <c r="C132" s="38"/>
      <c r="D132" s="42"/>
      <c r="E132" s="40"/>
      <c r="F132" s="38"/>
      <c r="G132" s="38"/>
      <c r="H132" s="18"/>
    </row>
    <row r="133" spans="1:8" ht="13.8" x14ac:dyDescent="0.3">
      <c r="A133" s="38"/>
      <c r="B133" s="41"/>
      <c r="C133" s="38"/>
      <c r="D133" s="42"/>
      <c r="E133" s="40"/>
      <c r="F133" s="38"/>
      <c r="G133" s="38"/>
      <c r="H133" s="18"/>
    </row>
    <row r="134" spans="1:8" ht="13.8" x14ac:dyDescent="0.3">
      <c r="A134" s="38"/>
      <c r="B134" s="41"/>
      <c r="C134" s="38"/>
      <c r="D134" s="42"/>
      <c r="E134" s="40"/>
      <c r="F134" s="38"/>
      <c r="G134" s="38"/>
      <c r="H134" s="18"/>
    </row>
    <row r="135" spans="1:8" ht="13.8" x14ac:dyDescent="0.3">
      <c r="A135" s="38"/>
      <c r="B135" s="41"/>
      <c r="C135" s="38"/>
      <c r="D135" s="42"/>
      <c r="E135" s="40"/>
      <c r="F135" s="38"/>
      <c r="G135" s="38"/>
      <c r="H135" s="18"/>
    </row>
    <row r="136" spans="1:8" ht="13.8" x14ac:dyDescent="0.3">
      <c r="A136" s="38"/>
      <c r="B136" s="41"/>
      <c r="C136" s="38"/>
      <c r="D136" s="42"/>
      <c r="E136" s="40"/>
      <c r="F136" s="38"/>
      <c r="G136" s="38"/>
      <c r="H136" s="18"/>
    </row>
    <row r="137" spans="1:8" ht="13.8" x14ac:dyDescent="0.3">
      <c r="A137" s="38"/>
      <c r="B137" s="41"/>
      <c r="C137" s="38"/>
      <c r="D137" s="42"/>
      <c r="E137" s="40"/>
      <c r="F137" s="38"/>
      <c r="G137" s="38"/>
      <c r="H137" s="18"/>
    </row>
    <row r="138" spans="1:8" ht="13.8" x14ac:dyDescent="0.3">
      <c r="A138" s="38"/>
      <c r="B138" s="41"/>
      <c r="C138" s="38"/>
      <c r="D138" s="42"/>
      <c r="E138" s="40"/>
      <c r="F138" s="38"/>
      <c r="G138" s="38"/>
      <c r="H138" s="18"/>
    </row>
    <row r="139" spans="1:8" ht="13.8" x14ac:dyDescent="0.3">
      <c r="A139" s="38"/>
      <c r="B139" s="41"/>
      <c r="C139" s="38"/>
      <c r="D139" s="42"/>
      <c r="E139" s="40"/>
      <c r="F139" s="38"/>
      <c r="G139" s="38"/>
      <c r="H139" s="18"/>
    </row>
    <row r="140" spans="1:8" ht="13.8" x14ac:dyDescent="0.3">
      <c r="A140" s="38"/>
      <c r="B140" s="41"/>
      <c r="C140" s="38"/>
      <c r="D140" s="42"/>
      <c r="E140" s="40"/>
      <c r="F140" s="38"/>
      <c r="G140" s="38"/>
      <c r="H140" s="18"/>
    </row>
    <row r="141" spans="1:8" ht="13.8" x14ac:dyDescent="0.3">
      <c r="A141" s="38"/>
      <c r="B141" s="41"/>
      <c r="C141" s="38"/>
      <c r="D141" s="42"/>
      <c r="E141" s="40"/>
      <c r="F141" s="38"/>
      <c r="G141" s="38"/>
      <c r="H141" s="18"/>
    </row>
    <row r="142" spans="1:8" ht="13.8" x14ac:dyDescent="0.3">
      <c r="A142" s="38"/>
      <c r="B142" s="41"/>
      <c r="C142" s="38"/>
      <c r="D142" s="42"/>
      <c r="E142" s="40"/>
      <c r="F142" s="38"/>
      <c r="G142" s="38"/>
      <c r="H142" s="18"/>
    </row>
    <row r="143" spans="1:8" ht="13.8" x14ac:dyDescent="0.3">
      <c r="A143" s="38"/>
      <c r="B143" s="41"/>
      <c r="C143" s="38"/>
      <c r="D143" s="42"/>
      <c r="E143" s="40"/>
      <c r="F143" s="38"/>
      <c r="G143" s="38"/>
      <c r="H143" s="18"/>
    </row>
    <row r="144" spans="1:8" ht="13.8" x14ac:dyDescent="0.3">
      <c r="A144" s="38"/>
      <c r="B144" s="41"/>
      <c r="C144" s="38"/>
      <c r="D144" s="42"/>
      <c r="E144" s="40"/>
      <c r="F144" s="38"/>
      <c r="G144" s="38"/>
      <c r="H144" s="18"/>
    </row>
    <row r="145" spans="1:8" ht="13.8" x14ac:dyDescent="0.3">
      <c r="A145" s="38"/>
      <c r="B145" s="41"/>
      <c r="C145" s="38"/>
      <c r="D145" s="42"/>
      <c r="E145" s="40"/>
      <c r="F145" s="38"/>
      <c r="G145" s="38"/>
      <c r="H145" s="18"/>
    </row>
    <row r="146" spans="1:8" ht="13.8" x14ac:dyDescent="0.3">
      <c r="A146" s="38"/>
      <c r="B146" s="41"/>
      <c r="C146" s="38"/>
      <c r="D146" s="42"/>
      <c r="E146" s="40"/>
      <c r="F146" s="38"/>
      <c r="G146" s="38"/>
      <c r="H146" s="18"/>
    </row>
    <row r="147" spans="1:8" ht="13.8" x14ac:dyDescent="0.3">
      <c r="A147" s="38"/>
      <c r="B147" s="41"/>
      <c r="C147" s="38"/>
      <c r="D147" s="42"/>
      <c r="E147" s="40"/>
      <c r="F147" s="38"/>
      <c r="G147" s="38"/>
      <c r="H147" s="18"/>
    </row>
    <row r="148" spans="1:8" ht="13.8" x14ac:dyDescent="0.3">
      <c r="A148" s="38"/>
      <c r="B148" s="41"/>
      <c r="C148" s="38"/>
      <c r="D148" s="42"/>
      <c r="E148" s="40"/>
      <c r="F148" s="38"/>
      <c r="G148" s="38"/>
      <c r="H148" s="18"/>
    </row>
    <row r="149" spans="1:8" ht="13.8" x14ac:dyDescent="0.3">
      <c r="A149" s="38"/>
      <c r="B149" s="41"/>
      <c r="C149" s="38"/>
      <c r="D149" s="42"/>
      <c r="E149" s="40"/>
      <c r="F149" s="38"/>
      <c r="G149" s="38"/>
      <c r="H149" s="18"/>
    </row>
    <row r="150" spans="1:8" ht="13.8" x14ac:dyDescent="0.3">
      <c r="A150" s="38"/>
      <c r="B150" s="41"/>
      <c r="C150" s="38"/>
      <c r="D150" s="42"/>
      <c r="E150" s="40"/>
      <c r="F150" s="38"/>
      <c r="G150" s="38"/>
      <c r="H150" s="18"/>
    </row>
    <row r="151" spans="1:8" ht="13.8" x14ac:dyDescent="0.3">
      <c r="A151" s="38"/>
      <c r="B151" s="41"/>
      <c r="C151" s="38"/>
      <c r="D151" s="42"/>
      <c r="E151" s="40"/>
      <c r="F151" s="38"/>
      <c r="G151" s="38"/>
      <c r="H151" s="18"/>
    </row>
    <row r="152" spans="1:8" ht="13.8" x14ac:dyDescent="0.3">
      <c r="A152" s="38"/>
      <c r="B152" s="41"/>
      <c r="C152" s="38"/>
      <c r="D152" s="42"/>
      <c r="E152" s="40"/>
      <c r="F152" s="38"/>
      <c r="G152" s="38"/>
      <c r="H152" s="18"/>
    </row>
    <row r="153" spans="1:8" ht="13.8" x14ac:dyDescent="0.3">
      <c r="A153" s="38"/>
      <c r="B153" s="41"/>
      <c r="C153" s="38"/>
      <c r="D153" s="42"/>
      <c r="E153" s="40"/>
      <c r="F153" s="38"/>
      <c r="G153" s="38"/>
      <c r="H153" s="18"/>
    </row>
    <row r="154" spans="1:8" ht="13.8" x14ac:dyDescent="0.3">
      <c r="A154" s="38"/>
      <c r="B154" s="41"/>
      <c r="C154" s="38"/>
      <c r="D154" s="42"/>
      <c r="E154" s="40"/>
      <c r="F154" s="38"/>
      <c r="G154" s="38"/>
      <c r="H154" s="18"/>
    </row>
    <row r="155" spans="1:8" ht="13.8" x14ac:dyDescent="0.3">
      <c r="A155" s="38"/>
      <c r="B155" s="41"/>
      <c r="C155" s="38"/>
      <c r="D155" s="42"/>
      <c r="E155" s="40"/>
      <c r="F155" s="38"/>
      <c r="G155" s="38"/>
      <c r="H155" s="18"/>
    </row>
    <row r="156" spans="1:8" ht="13.8" x14ac:dyDescent="0.3">
      <c r="A156" s="38"/>
      <c r="B156" s="41"/>
      <c r="C156" s="38"/>
      <c r="D156" s="42"/>
      <c r="E156" s="40"/>
      <c r="F156" s="38"/>
      <c r="G156" s="38"/>
      <c r="H156" s="18"/>
    </row>
    <row r="157" spans="1:8" ht="13.8" x14ac:dyDescent="0.3">
      <c r="A157" s="38"/>
      <c r="B157" s="41"/>
      <c r="C157" s="38"/>
      <c r="D157" s="42"/>
      <c r="E157" s="40"/>
      <c r="F157" s="38"/>
      <c r="G157" s="38"/>
      <c r="H157" s="18"/>
    </row>
    <row r="158" spans="1:8" ht="13.8" x14ac:dyDescent="0.3">
      <c r="A158" s="38"/>
      <c r="B158" s="41"/>
      <c r="C158" s="38"/>
      <c r="D158" s="42"/>
      <c r="E158" s="40"/>
      <c r="F158" s="38"/>
      <c r="G158" s="38"/>
      <c r="H158" s="18"/>
    </row>
    <row r="159" spans="1:8" ht="13.8" x14ac:dyDescent="0.3">
      <c r="A159" s="38"/>
      <c r="B159" s="41"/>
      <c r="C159" s="38"/>
      <c r="D159" s="42"/>
      <c r="E159" s="40"/>
      <c r="F159" s="38"/>
      <c r="G159" s="38"/>
      <c r="H159" s="18"/>
    </row>
    <row r="160" spans="1:8" ht="13.8" x14ac:dyDescent="0.3">
      <c r="A160" s="38"/>
      <c r="B160" s="41"/>
      <c r="C160" s="38"/>
      <c r="D160" s="42"/>
      <c r="E160" s="40"/>
      <c r="F160" s="38"/>
      <c r="G160" s="38"/>
      <c r="H160" s="18"/>
    </row>
    <row r="161" spans="1:8" ht="13.8" x14ac:dyDescent="0.3">
      <c r="A161" s="38"/>
      <c r="B161" s="41"/>
      <c r="C161" s="38"/>
      <c r="D161" s="42"/>
      <c r="E161" s="40"/>
      <c r="F161" s="38"/>
      <c r="G161" s="38"/>
      <c r="H161" s="18"/>
    </row>
    <row r="162" spans="1:8" ht="13.8" x14ac:dyDescent="0.3">
      <c r="A162" s="38"/>
      <c r="B162" s="41"/>
      <c r="C162" s="38"/>
      <c r="D162" s="42"/>
      <c r="E162" s="40"/>
      <c r="F162" s="38"/>
      <c r="G162" s="38"/>
      <c r="H162" s="18"/>
    </row>
    <row r="163" spans="1:8" ht="13.8" x14ac:dyDescent="0.3">
      <c r="A163" s="38"/>
      <c r="B163" s="41"/>
      <c r="C163" s="38"/>
      <c r="D163" s="42"/>
      <c r="E163" s="40"/>
      <c r="F163" s="38"/>
      <c r="G163" s="38"/>
      <c r="H163" s="18"/>
    </row>
    <row r="164" spans="1:8" ht="13.8" x14ac:dyDescent="0.3">
      <c r="A164" s="38"/>
      <c r="B164" s="41"/>
      <c r="C164" s="38"/>
      <c r="D164" s="42"/>
      <c r="E164" s="40"/>
      <c r="F164" s="38"/>
      <c r="G164" s="38"/>
      <c r="H164" s="18"/>
    </row>
    <row r="165" spans="1:8" ht="13.8" x14ac:dyDescent="0.3">
      <c r="A165" s="38"/>
      <c r="B165" s="41"/>
      <c r="C165" s="38"/>
      <c r="D165" s="42"/>
      <c r="E165" s="40"/>
      <c r="F165" s="38"/>
      <c r="G165" s="38"/>
      <c r="H165" s="18"/>
    </row>
    <row r="166" spans="1:8" ht="13.8" x14ac:dyDescent="0.3">
      <c r="A166" s="38"/>
      <c r="B166" s="41"/>
      <c r="C166" s="38"/>
      <c r="D166" s="42"/>
      <c r="E166" s="40"/>
      <c r="F166" s="38"/>
      <c r="G166" s="38"/>
      <c r="H166" s="18"/>
    </row>
    <row r="167" spans="1:8" ht="13.8" x14ac:dyDescent="0.3">
      <c r="A167" s="38"/>
      <c r="B167" s="41"/>
      <c r="C167" s="38"/>
      <c r="D167" s="42"/>
      <c r="E167" s="40"/>
      <c r="F167" s="38"/>
      <c r="G167" s="38"/>
      <c r="H167" s="18"/>
    </row>
    <row r="168" spans="1:8" ht="13.8" x14ac:dyDescent="0.3">
      <c r="A168" s="38"/>
      <c r="B168" s="41"/>
      <c r="C168" s="38"/>
      <c r="D168" s="42"/>
      <c r="E168" s="40"/>
      <c r="F168" s="38"/>
      <c r="G168" s="38"/>
      <c r="H168" s="18"/>
    </row>
    <row r="169" spans="1:8" ht="13.8" x14ac:dyDescent="0.3">
      <c r="A169" s="38"/>
      <c r="B169" s="41"/>
      <c r="C169" s="38"/>
      <c r="D169" s="42"/>
      <c r="E169" s="40"/>
      <c r="F169" s="38"/>
      <c r="G169" s="38"/>
      <c r="H169" s="18"/>
    </row>
    <row r="170" spans="1:8" ht="13.8" x14ac:dyDescent="0.3">
      <c r="A170" s="38"/>
      <c r="B170" s="41"/>
      <c r="C170" s="38"/>
      <c r="D170" s="42"/>
      <c r="E170" s="40"/>
      <c r="F170" s="38"/>
      <c r="G170" s="38"/>
      <c r="H170" s="18"/>
    </row>
    <row r="171" spans="1:8" ht="13.8" x14ac:dyDescent="0.3">
      <c r="A171" s="38"/>
      <c r="B171" s="41"/>
      <c r="C171" s="38"/>
      <c r="D171" s="42"/>
      <c r="E171" s="40"/>
      <c r="F171" s="38"/>
      <c r="G171" s="38"/>
      <c r="H171" s="18"/>
    </row>
    <row r="172" spans="1:8" ht="13.8" x14ac:dyDescent="0.3">
      <c r="A172" s="38"/>
      <c r="B172" s="41"/>
      <c r="C172" s="38"/>
      <c r="D172" s="42"/>
      <c r="E172" s="40"/>
      <c r="F172" s="38"/>
      <c r="G172" s="38"/>
      <c r="H172" s="18"/>
    </row>
    <row r="173" spans="1:8" ht="13.8" x14ac:dyDescent="0.3">
      <c r="A173" s="38"/>
      <c r="B173" s="41"/>
      <c r="C173" s="38"/>
      <c r="D173" s="42"/>
      <c r="E173" s="40"/>
      <c r="F173" s="38"/>
      <c r="G173" s="38"/>
      <c r="H173" s="18"/>
    </row>
    <row r="174" spans="1:8" ht="13.8" x14ac:dyDescent="0.3">
      <c r="A174" s="38"/>
      <c r="B174" s="41"/>
      <c r="C174" s="38"/>
      <c r="D174" s="42"/>
      <c r="E174" s="40"/>
      <c r="F174" s="38"/>
      <c r="G174" s="38"/>
      <c r="H174" s="18"/>
    </row>
    <row r="175" spans="1:8" ht="13.8" x14ac:dyDescent="0.3">
      <c r="A175" s="38"/>
      <c r="B175" s="41"/>
      <c r="C175" s="38"/>
      <c r="D175" s="42"/>
      <c r="E175" s="40"/>
      <c r="F175" s="38"/>
      <c r="G175" s="38"/>
      <c r="H175" s="18"/>
    </row>
    <row r="176" spans="1:8" ht="13.8" x14ac:dyDescent="0.3">
      <c r="A176" s="38"/>
      <c r="B176" s="41"/>
      <c r="C176" s="38"/>
      <c r="D176" s="42"/>
      <c r="E176" s="40"/>
      <c r="F176" s="38"/>
      <c r="G176" s="38"/>
      <c r="H176" s="18"/>
    </row>
    <row r="177" spans="1:8" ht="13.8" x14ac:dyDescent="0.3">
      <c r="A177" s="38"/>
      <c r="B177" s="41"/>
      <c r="C177" s="38"/>
      <c r="D177" s="42"/>
      <c r="E177" s="40"/>
      <c r="F177" s="38"/>
      <c r="G177" s="38"/>
      <c r="H177" s="18"/>
    </row>
    <row r="178" spans="1:8" ht="13.8" x14ac:dyDescent="0.3">
      <c r="A178" s="38"/>
      <c r="B178" s="41"/>
      <c r="C178" s="38"/>
      <c r="D178" s="42"/>
      <c r="E178" s="40"/>
      <c r="F178" s="38"/>
      <c r="G178" s="38"/>
      <c r="H178" s="18"/>
    </row>
    <row r="179" spans="1:8" ht="13.8" x14ac:dyDescent="0.3">
      <c r="A179" s="38"/>
      <c r="B179" s="41"/>
      <c r="C179" s="38"/>
      <c r="D179" s="42"/>
      <c r="E179" s="40"/>
      <c r="F179" s="38"/>
      <c r="G179" s="38"/>
      <c r="H179" s="18"/>
    </row>
    <row r="180" spans="1:8" ht="13.8" x14ac:dyDescent="0.3">
      <c r="A180" s="38"/>
      <c r="B180" s="41"/>
      <c r="C180" s="38"/>
      <c r="D180" s="42"/>
      <c r="E180" s="40"/>
      <c r="F180" s="38"/>
      <c r="G180" s="38"/>
      <c r="H180" s="18"/>
    </row>
    <row r="181" spans="1:8" ht="13.8" x14ac:dyDescent="0.3">
      <c r="A181" s="38"/>
      <c r="B181" s="41"/>
      <c r="C181" s="38"/>
      <c r="D181" s="42"/>
      <c r="E181" s="40"/>
      <c r="F181" s="38"/>
      <c r="G181" s="38"/>
      <c r="H181" s="18"/>
    </row>
    <row r="182" spans="1:8" ht="13.8" x14ac:dyDescent="0.3">
      <c r="A182" s="38"/>
      <c r="B182" s="41"/>
      <c r="C182" s="38"/>
      <c r="D182" s="42"/>
      <c r="E182" s="40"/>
      <c r="F182" s="38"/>
      <c r="G182" s="38"/>
      <c r="H182" s="18"/>
    </row>
    <row r="183" spans="1:8" ht="13.8" x14ac:dyDescent="0.3">
      <c r="A183" s="38"/>
      <c r="B183" s="41"/>
      <c r="C183" s="38"/>
      <c r="D183" s="42"/>
      <c r="E183" s="40"/>
      <c r="F183" s="38"/>
      <c r="G183" s="38"/>
      <c r="H183" s="18"/>
    </row>
    <row r="184" spans="1:8" ht="13.8" x14ac:dyDescent="0.3">
      <c r="A184" s="38"/>
      <c r="B184" s="41"/>
      <c r="C184" s="38"/>
      <c r="D184" s="42"/>
      <c r="E184" s="40"/>
      <c r="F184" s="38"/>
      <c r="G184" s="38"/>
      <c r="H184" s="18"/>
    </row>
    <row r="185" spans="1:8" ht="13.8" x14ac:dyDescent="0.3">
      <c r="A185" s="38"/>
      <c r="B185" s="41"/>
      <c r="C185" s="38"/>
      <c r="D185" s="42"/>
      <c r="E185" s="40"/>
      <c r="F185" s="38"/>
      <c r="G185" s="38"/>
      <c r="H185" s="18"/>
    </row>
    <row r="186" spans="1:8" ht="13.8" x14ac:dyDescent="0.3">
      <c r="A186" s="38"/>
      <c r="B186" s="41"/>
      <c r="C186" s="38"/>
      <c r="D186" s="42"/>
      <c r="E186" s="40"/>
      <c r="F186" s="38"/>
      <c r="G186" s="38"/>
      <c r="H186" s="18"/>
    </row>
    <row r="187" spans="1:8" ht="13.8" x14ac:dyDescent="0.3">
      <c r="A187" s="38"/>
      <c r="B187" s="41"/>
      <c r="C187" s="38"/>
      <c r="D187" s="42"/>
      <c r="E187" s="40"/>
      <c r="F187" s="38"/>
      <c r="G187" s="38"/>
      <c r="H187" s="18"/>
    </row>
    <row r="188" spans="1:8" ht="13.8" x14ac:dyDescent="0.3">
      <c r="A188" s="38"/>
      <c r="B188" s="41"/>
      <c r="C188" s="38"/>
      <c r="D188" s="42"/>
      <c r="E188" s="40"/>
      <c r="F188" s="38"/>
      <c r="G188" s="38"/>
      <c r="H188" s="18"/>
    </row>
    <row r="189" spans="1:8" ht="13.8" x14ac:dyDescent="0.3">
      <c r="A189" s="38"/>
      <c r="B189" s="41"/>
      <c r="C189" s="38"/>
      <c r="D189" s="42"/>
      <c r="E189" s="40"/>
      <c r="F189" s="38"/>
      <c r="G189" s="38"/>
      <c r="H189" s="18"/>
    </row>
    <row r="190" spans="1:8" ht="13.8" x14ac:dyDescent="0.3">
      <c r="A190" s="38"/>
      <c r="B190" s="41"/>
      <c r="C190" s="38"/>
      <c r="D190" s="42"/>
      <c r="E190" s="40"/>
      <c r="F190" s="38"/>
      <c r="G190" s="38"/>
      <c r="H190" s="18"/>
    </row>
    <row r="191" spans="1:8" ht="13.8" x14ac:dyDescent="0.3">
      <c r="A191" s="38"/>
      <c r="B191" s="41"/>
      <c r="C191" s="38"/>
      <c r="D191" s="42"/>
      <c r="E191" s="40"/>
      <c r="F191" s="38"/>
      <c r="G191" s="38"/>
      <c r="H191" s="18"/>
    </row>
    <row r="192" spans="1:8" ht="13.8" x14ac:dyDescent="0.3">
      <c r="A192" s="38"/>
      <c r="B192" s="41"/>
      <c r="C192" s="38"/>
      <c r="D192" s="42"/>
      <c r="E192" s="40"/>
      <c r="F192" s="38"/>
      <c r="G192" s="38"/>
      <c r="H192" s="18"/>
    </row>
    <row r="193" spans="1:8" ht="13.8" x14ac:dyDescent="0.3">
      <c r="A193" s="38"/>
      <c r="B193" s="41"/>
      <c r="C193" s="38"/>
      <c r="D193" s="42"/>
      <c r="E193" s="40"/>
      <c r="F193" s="38"/>
      <c r="G193" s="38"/>
      <c r="H193" s="18"/>
    </row>
    <row r="194" spans="1:8" ht="13.8" x14ac:dyDescent="0.3">
      <c r="A194" s="38"/>
      <c r="B194" s="41"/>
      <c r="C194" s="38"/>
      <c r="D194" s="42"/>
      <c r="E194" s="40"/>
      <c r="F194" s="38"/>
      <c r="G194" s="38"/>
      <c r="H194" s="18"/>
    </row>
    <row r="195" spans="1:8" ht="13.8" x14ac:dyDescent="0.3">
      <c r="A195" s="38"/>
      <c r="B195" s="41"/>
      <c r="C195" s="38"/>
      <c r="D195" s="42"/>
      <c r="E195" s="40"/>
      <c r="F195" s="38"/>
      <c r="G195" s="38"/>
      <c r="H195" s="18"/>
    </row>
    <row r="196" spans="1:8" ht="13.8" x14ac:dyDescent="0.3">
      <c r="A196" s="38"/>
      <c r="B196" s="41"/>
      <c r="C196" s="38"/>
      <c r="D196" s="42"/>
      <c r="E196" s="40"/>
      <c r="F196" s="38"/>
      <c r="G196" s="38"/>
      <c r="H196" s="18"/>
    </row>
    <row r="197" spans="1:8" ht="13.8" x14ac:dyDescent="0.3">
      <c r="A197" s="38"/>
      <c r="B197" s="41"/>
      <c r="C197" s="38"/>
      <c r="D197" s="42"/>
      <c r="E197" s="40"/>
      <c r="F197" s="38"/>
      <c r="G197" s="38"/>
      <c r="H197" s="18"/>
    </row>
    <row r="198" spans="1:8" ht="13.8" x14ac:dyDescent="0.3">
      <c r="A198" s="38"/>
      <c r="B198" s="41"/>
      <c r="C198" s="38"/>
      <c r="D198" s="42"/>
      <c r="E198" s="40"/>
      <c r="F198" s="38"/>
      <c r="G198" s="38"/>
      <c r="H198" s="18"/>
    </row>
    <row r="199" spans="1:8" ht="13.8" x14ac:dyDescent="0.3">
      <c r="A199" s="38"/>
      <c r="B199" s="41"/>
      <c r="C199" s="38"/>
      <c r="D199" s="42"/>
      <c r="E199" s="40"/>
      <c r="F199" s="38"/>
      <c r="G199" s="38"/>
      <c r="H199" s="18"/>
    </row>
    <row r="200" spans="1:8" ht="13.8" x14ac:dyDescent="0.3">
      <c r="A200" s="38"/>
      <c r="B200" s="41"/>
      <c r="C200" s="38"/>
      <c r="D200" s="42"/>
      <c r="E200" s="40"/>
      <c r="F200" s="38"/>
      <c r="G200" s="38"/>
      <c r="H200" s="18"/>
    </row>
    <row r="201" spans="1:8" ht="13.8" x14ac:dyDescent="0.3">
      <c r="A201" s="38"/>
      <c r="B201" s="41"/>
      <c r="C201" s="38"/>
      <c r="D201" s="42"/>
      <c r="E201" s="40"/>
      <c r="F201" s="38"/>
      <c r="G201" s="38"/>
      <c r="H201" s="18"/>
    </row>
    <row r="202" spans="1:8" ht="13.8" x14ac:dyDescent="0.3">
      <c r="A202" s="38"/>
      <c r="B202" s="41"/>
      <c r="C202" s="38"/>
      <c r="D202" s="42"/>
      <c r="E202" s="40"/>
      <c r="F202" s="38"/>
      <c r="G202" s="38"/>
      <c r="H202" s="18"/>
    </row>
    <row r="203" spans="1:8" ht="13.8" x14ac:dyDescent="0.3">
      <c r="A203" s="38"/>
      <c r="B203" s="41"/>
      <c r="C203" s="38"/>
      <c r="D203" s="42"/>
      <c r="E203" s="40"/>
      <c r="F203" s="38"/>
      <c r="G203" s="38"/>
      <c r="H203" s="18"/>
    </row>
    <row r="204" spans="1:8" ht="13.8" x14ac:dyDescent="0.3">
      <c r="A204" s="38"/>
      <c r="B204" s="41"/>
      <c r="C204" s="38"/>
      <c r="D204" s="42"/>
      <c r="E204" s="40"/>
      <c r="F204" s="38"/>
      <c r="G204" s="38"/>
      <c r="H204" s="18"/>
    </row>
    <row r="205" spans="1:8" ht="13.8" x14ac:dyDescent="0.3">
      <c r="A205" s="38"/>
      <c r="B205" s="41"/>
      <c r="C205" s="38"/>
      <c r="D205" s="42"/>
      <c r="E205" s="40"/>
      <c r="F205" s="38"/>
      <c r="G205" s="38"/>
      <c r="H205" s="18"/>
    </row>
    <row r="206" spans="1:8" ht="13.8" x14ac:dyDescent="0.3">
      <c r="A206" s="38"/>
      <c r="B206" s="41"/>
      <c r="C206" s="38"/>
      <c r="D206" s="42"/>
      <c r="E206" s="40"/>
      <c r="F206" s="38"/>
      <c r="G206" s="38"/>
      <c r="H206" s="18"/>
    </row>
    <row r="207" spans="1:8" ht="13.8" x14ac:dyDescent="0.3">
      <c r="A207" s="38"/>
      <c r="B207" s="41"/>
      <c r="C207" s="38"/>
      <c r="D207" s="42"/>
      <c r="E207" s="40"/>
      <c r="F207" s="38"/>
      <c r="G207" s="38"/>
      <c r="H207" s="18"/>
    </row>
    <row r="208" spans="1:8" ht="13.8" x14ac:dyDescent="0.3">
      <c r="A208" s="38"/>
      <c r="B208" s="41"/>
      <c r="C208" s="38"/>
      <c r="D208" s="42"/>
      <c r="E208" s="40"/>
      <c r="F208" s="38"/>
      <c r="G208" s="38"/>
      <c r="H208" s="18"/>
    </row>
    <row r="209" spans="1:8" ht="13.8" x14ac:dyDescent="0.3">
      <c r="A209" s="38"/>
      <c r="B209" s="41"/>
      <c r="C209" s="38"/>
      <c r="D209" s="42"/>
      <c r="E209" s="40"/>
      <c r="F209" s="38"/>
      <c r="G209" s="38"/>
      <c r="H209" s="18"/>
    </row>
    <row r="210" spans="1:8" ht="13.8" x14ac:dyDescent="0.3">
      <c r="A210" s="38"/>
      <c r="B210" s="41"/>
      <c r="C210" s="38"/>
      <c r="D210" s="42"/>
      <c r="E210" s="40"/>
      <c r="F210" s="38"/>
      <c r="G210" s="38"/>
      <c r="H210" s="18"/>
    </row>
    <row r="211" spans="1:8" ht="13.8" x14ac:dyDescent="0.3">
      <c r="A211" s="38"/>
      <c r="B211" s="41"/>
      <c r="C211" s="38"/>
      <c r="D211" s="42"/>
      <c r="E211" s="40"/>
      <c r="F211" s="38"/>
      <c r="G211" s="38"/>
      <c r="H211" s="18"/>
    </row>
    <row r="212" spans="1:8" ht="13.8" x14ac:dyDescent="0.3">
      <c r="A212" s="38"/>
      <c r="B212" s="41"/>
      <c r="C212" s="38"/>
      <c r="D212" s="42"/>
      <c r="E212" s="40"/>
      <c r="F212" s="38"/>
      <c r="G212" s="38"/>
      <c r="H212" s="18"/>
    </row>
    <row r="213" spans="1:8" ht="13.8" x14ac:dyDescent="0.3">
      <c r="A213" s="38"/>
      <c r="B213" s="41"/>
      <c r="C213" s="38"/>
      <c r="D213" s="42"/>
      <c r="E213" s="40"/>
      <c r="F213" s="38"/>
      <c r="G213" s="38"/>
      <c r="H213" s="18"/>
    </row>
    <row r="214" spans="1:8" ht="13.8" x14ac:dyDescent="0.3">
      <c r="A214" s="38"/>
      <c r="B214" s="41"/>
      <c r="C214" s="38"/>
      <c r="D214" s="42"/>
      <c r="E214" s="40"/>
      <c r="F214" s="38"/>
      <c r="G214" s="38"/>
      <c r="H214" s="18"/>
    </row>
    <row r="215" spans="1:8" ht="13.8" x14ac:dyDescent="0.3">
      <c r="A215" s="38"/>
      <c r="B215" s="41"/>
      <c r="C215" s="38"/>
      <c r="D215" s="42"/>
      <c r="E215" s="40"/>
      <c r="F215" s="38"/>
      <c r="G215" s="38"/>
      <c r="H215" s="18"/>
    </row>
    <row r="216" spans="1:8" ht="13.8" x14ac:dyDescent="0.3">
      <c r="A216" s="38"/>
      <c r="B216" s="41"/>
      <c r="C216" s="38"/>
      <c r="D216" s="42"/>
      <c r="E216" s="40"/>
      <c r="F216" s="38"/>
      <c r="G216" s="38"/>
      <c r="H216" s="18"/>
    </row>
    <row r="217" spans="1:8" ht="13.8" x14ac:dyDescent="0.3">
      <c r="A217" s="38"/>
      <c r="B217" s="41"/>
      <c r="C217" s="38"/>
      <c r="D217" s="42"/>
      <c r="E217" s="40"/>
      <c r="F217" s="38"/>
      <c r="G217" s="38"/>
      <c r="H217" s="18"/>
    </row>
    <row r="218" spans="1:8" ht="13.8" x14ac:dyDescent="0.3">
      <c r="A218" s="38"/>
      <c r="B218" s="41"/>
      <c r="C218" s="38"/>
      <c r="D218" s="42"/>
      <c r="E218" s="40"/>
      <c r="F218" s="38"/>
      <c r="G218" s="38"/>
      <c r="H218" s="18"/>
    </row>
    <row r="219" spans="1:8" ht="13.8" x14ac:dyDescent="0.3">
      <c r="A219" s="38"/>
      <c r="B219" s="41"/>
      <c r="C219" s="38"/>
      <c r="D219" s="42"/>
      <c r="E219" s="40"/>
      <c r="F219" s="38"/>
      <c r="G219" s="38"/>
      <c r="H219" s="18"/>
    </row>
    <row r="220" spans="1:8" ht="13.8" x14ac:dyDescent="0.3">
      <c r="A220" s="38"/>
      <c r="B220" s="41"/>
      <c r="C220" s="38"/>
      <c r="D220" s="42"/>
      <c r="E220" s="40"/>
      <c r="F220" s="38"/>
      <c r="G220" s="38"/>
      <c r="H220" s="18"/>
    </row>
    <row r="221" spans="1:8" ht="13.8" x14ac:dyDescent="0.3">
      <c r="A221" s="38"/>
      <c r="B221" s="41"/>
      <c r="C221" s="38"/>
      <c r="D221" s="42"/>
      <c r="E221" s="40"/>
      <c r="F221" s="38"/>
      <c r="G221" s="38"/>
      <c r="H221" s="18"/>
    </row>
    <row r="222" spans="1:8" ht="13.8" x14ac:dyDescent="0.3">
      <c r="A222" s="38"/>
      <c r="B222" s="41"/>
      <c r="C222" s="38"/>
      <c r="D222" s="42"/>
      <c r="E222" s="40"/>
      <c r="F222" s="38"/>
      <c r="G222" s="38"/>
      <c r="H222" s="18"/>
    </row>
    <row r="223" spans="1:8" ht="13.8" x14ac:dyDescent="0.3">
      <c r="A223" s="38"/>
      <c r="B223" s="41"/>
      <c r="C223" s="38"/>
      <c r="D223" s="42"/>
      <c r="E223" s="40"/>
      <c r="F223" s="38"/>
      <c r="G223" s="38"/>
      <c r="H223" s="18"/>
    </row>
    <row r="224" spans="1:8" ht="13.8" x14ac:dyDescent="0.3">
      <c r="A224" s="38"/>
      <c r="B224" s="41"/>
      <c r="C224" s="38"/>
      <c r="D224" s="42"/>
      <c r="E224" s="40"/>
      <c r="F224" s="38"/>
      <c r="G224" s="38"/>
    </row>
    <row r="225" spans="1:7" ht="13.8" x14ac:dyDescent="0.3">
      <c r="A225" s="38"/>
      <c r="B225" s="41"/>
      <c r="C225" s="38"/>
      <c r="D225" s="42"/>
      <c r="E225" s="40"/>
      <c r="F225" s="38"/>
      <c r="G225" s="38"/>
    </row>
    <row r="226" spans="1:7" ht="13.8" x14ac:dyDescent="0.3">
      <c r="A226" s="38"/>
      <c r="B226" s="41"/>
      <c r="C226" s="38"/>
      <c r="D226" s="42"/>
      <c r="E226" s="40"/>
      <c r="F226" s="38"/>
      <c r="G226" s="38"/>
    </row>
    <row r="227" spans="1:7" ht="13.8" x14ac:dyDescent="0.3">
      <c r="A227" s="38"/>
      <c r="B227" s="41"/>
      <c r="C227" s="38"/>
      <c r="D227" s="42"/>
      <c r="E227" s="40"/>
      <c r="F227" s="38"/>
      <c r="G227" s="38"/>
    </row>
    <row r="228" spans="1:7" ht="13.8" x14ac:dyDescent="0.3">
      <c r="A228" s="38"/>
      <c r="B228" s="41"/>
      <c r="C228" s="38"/>
      <c r="D228" s="42"/>
      <c r="E228" s="40"/>
      <c r="F228" s="38"/>
      <c r="G228" s="38"/>
    </row>
    <row r="229" spans="1:7" ht="13.8" x14ac:dyDescent="0.3">
      <c r="A229" s="38"/>
      <c r="B229" s="41"/>
      <c r="C229" s="38"/>
      <c r="D229" s="42"/>
      <c r="E229" s="40"/>
      <c r="F229" s="38"/>
      <c r="G229" s="38"/>
    </row>
    <row r="230" spans="1:7" ht="13.8" x14ac:dyDescent="0.3">
      <c r="A230" s="38"/>
      <c r="B230" s="41"/>
      <c r="C230" s="38"/>
      <c r="D230" s="42"/>
      <c r="E230" s="40"/>
      <c r="F230" s="38"/>
      <c r="G230" s="38"/>
    </row>
    <row r="231" spans="1:7" ht="13.8" x14ac:dyDescent="0.3">
      <c r="A231" s="38"/>
      <c r="B231" s="41"/>
      <c r="C231" s="38"/>
      <c r="D231" s="42"/>
      <c r="E231" s="40"/>
      <c r="F231" s="38"/>
      <c r="G231" s="38"/>
    </row>
    <row r="232" spans="1:7" ht="13.8" x14ac:dyDescent="0.3">
      <c r="A232" s="38"/>
      <c r="B232" s="41"/>
      <c r="C232" s="38"/>
      <c r="D232" s="42"/>
      <c r="E232" s="40"/>
      <c r="F232" s="38"/>
      <c r="G232" s="38"/>
    </row>
    <row r="233" spans="1:7" ht="13.8" x14ac:dyDescent="0.3">
      <c r="A233" s="38"/>
      <c r="B233" s="41"/>
      <c r="C233" s="38"/>
      <c r="D233" s="42"/>
      <c r="E233" s="40"/>
      <c r="F233" s="38"/>
      <c r="G233" s="38"/>
    </row>
    <row r="234" spans="1:7" ht="13.8" x14ac:dyDescent="0.3">
      <c r="A234" s="38"/>
      <c r="B234" s="41"/>
      <c r="C234" s="38"/>
      <c r="D234" s="42"/>
      <c r="E234" s="40"/>
      <c r="F234" s="38"/>
      <c r="G234" s="38"/>
    </row>
    <row r="235" spans="1:7" ht="13.8" x14ac:dyDescent="0.3">
      <c r="A235" s="38"/>
      <c r="B235" s="41"/>
      <c r="C235" s="38"/>
      <c r="D235" s="42"/>
      <c r="E235" s="40"/>
      <c r="F235" s="38"/>
      <c r="G235" s="38"/>
    </row>
    <row r="236" spans="1:7" ht="13.8" x14ac:dyDescent="0.3">
      <c r="A236" s="38"/>
      <c r="B236" s="41"/>
      <c r="C236" s="38"/>
      <c r="D236" s="42"/>
      <c r="E236" s="40"/>
      <c r="F236" s="38"/>
      <c r="G236" s="38"/>
    </row>
    <row r="237" spans="1:7" ht="13.8" x14ac:dyDescent="0.3">
      <c r="A237" s="38"/>
      <c r="B237" s="41"/>
      <c r="C237" s="38"/>
      <c r="D237" s="42"/>
      <c r="E237" s="40"/>
      <c r="F237" s="38"/>
      <c r="G237" s="38"/>
    </row>
    <row r="238" spans="1:7" ht="13.8" x14ac:dyDescent="0.3">
      <c r="A238" s="38"/>
      <c r="B238" s="41"/>
      <c r="C238" s="38"/>
      <c r="D238" s="42"/>
      <c r="E238" s="40"/>
      <c r="F238" s="38"/>
      <c r="G238" s="38"/>
    </row>
    <row r="239" spans="1:7" ht="13.8" x14ac:dyDescent="0.3">
      <c r="A239" s="38"/>
      <c r="B239" s="41"/>
      <c r="C239" s="38"/>
      <c r="D239" s="42"/>
      <c r="E239" s="40"/>
      <c r="F239" s="38"/>
      <c r="G239" s="38"/>
    </row>
    <row r="240" spans="1:7" ht="13.8" x14ac:dyDescent="0.3">
      <c r="A240" s="38"/>
      <c r="B240" s="41"/>
      <c r="C240" s="38"/>
      <c r="D240" s="42"/>
      <c r="E240" s="40"/>
      <c r="F240" s="38"/>
      <c r="G240" s="38"/>
    </row>
    <row r="241" spans="1:7" ht="13.8" x14ac:dyDescent="0.3">
      <c r="A241" s="38"/>
      <c r="B241" s="41"/>
      <c r="C241" s="38"/>
      <c r="D241" s="42"/>
      <c r="E241" s="40"/>
      <c r="F241" s="38"/>
      <c r="G241" s="38"/>
    </row>
    <row r="242" spans="1:7" ht="13.8" x14ac:dyDescent="0.3">
      <c r="A242" s="38"/>
      <c r="B242" s="41"/>
      <c r="C242" s="38"/>
      <c r="D242" s="42"/>
      <c r="E242" s="40"/>
      <c r="F242" s="38"/>
      <c r="G242" s="38"/>
    </row>
    <row r="243" spans="1:7" ht="13.8" x14ac:dyDescent="0.3">
      <c r="A243" s="38"/>
      <c r="B243" s="41"/>
      <c r="C243" s="38"/>
      <c r="D243" s="42"/>
      <c r="E243" s="40"/>
      <c r="F243" s="38"/>
      <c r="G243" s="38"/>
    </row>
    <row r="244" spans="1:7" ht="13.8" x14ac:dyDescent="0.3">
      <c r="A244" s="38"/>
      <c r="B244" s="41"/>
      <c r="C244" s="38"/>
      <c r="D244" s="42"/>
      <c r="E244" s="40"/>
      <c r="F244" s="38"/>
      <c r="G244" s="38"/>
    </row>
    <row r="245" spans="1:7" ht="13.8" x14ac:dyDescent="0.3">
      <c r="A245" s="38"/>
      <c r="B245" s="41"/>
      <c r="C245" s="38"/>
      <c r="D245" s="42"/>
      <c r="E245" s="40"/>
      <c r="F245" s="38"/>
      <c r="G245" s="38"/>
    </row>
    <row r="246" spans="1:7" ht="13.8" x14ac:dyDescent="0.3">
      <c r="A246" s="38"/>
      <c r="B246" s="41"/>
      <c r="C246" s="38"/>
      <c r="D246" s="42"/>
      <c r="E246" s="40"/>
      <c r="F246" s="38"/>
      <c r="G246" s="38"/>
    </row>
    <row r="247" spans="1:7" ht="13.8" x14ac:dyDescent="0.3">
      <c r="A247" s="38"/>
      <c r="B247" s="41"/>
      <c r="C247" s="38"/>
      <c r="D247" s="42"/>
      <c r="E247" s="40"/>
      <c r="F247" s="38"/>
      <c r="G247" s="38"/>
    </row>
    <row r="248" spans="1:7" ht="13.8" x14ac:dyDescent="0.3">
      <c r="A248" s="38"/>
      <c r="B248" s="41"/>
      <c r="C248" s="38"/>
      <c r="D248" s="42"/>
      <c r="E248" s="40"/>
      <c r="F248" s="38"/>
      <c r="G248" s="38"/>
    </row>
    <row r="249" spans="1:7" ht="13.8" x14ac:dyDescent="0.3">
      <c r="A249" s="38"/>
      <c r="B249" s="41"/>
      <c r="C249" s="38"/>
      <c r="D249" s="42"/>
      <c r="E249" s="40"/>
      <c r="F249" s="38"/>
      <c r="G249" s="38"/>
    </row>
    <row r="250" spans="1:7" ht="13.8" x14ac:dyDescent="0.3">
      <c r="A250" s="38"/>
      <c r="B250" s="41"/>
      <c r="C250" s="38"/>
      <c r="D250" s="42"/>
      <c r="E250" s="40"/>
      <c r="F250" s="38"/>
      <c r="G250" s="38"/>
    </row>
    <row r="251" spans="1:7" ht="13.8" x14ac:dyDescent="0.3">
      <c r="A251" s="38"/>
      <c r="B251" s="41"/>
      <c r="C251" s="38"/>
      <c r="D251" s="42"/>
      <c r="E251" s="40"/>
      <c r="F251" s="38"/>
      <c r="G251" s="38"/>
    </row>
    <row r="252" spans="1:7" ht="13.8" x14ac:dyDescent="0.3">
      <c r="A252" s="38"/>
      <c r="B252" s="41"/>
      <c r="C252" s="38"/>
      <c r="D252" s="42"/>
      <c r="E252" s="40"/>
      <c r="F252" s="38"/>
      <c r="G252" s="38"/>
    </row>
    <row r="253" spans="1:7" ht="13.8" x14ac:dyDescent="0.3">
      <c r="A253" s="38"/>
      <c r="B253" s="41"/>
      <c r="C253" s="38"/>
      <c r="D253" s="42"/>
      <c r="E253" s="40"/>
      <c r="F253" s="38"/>
      <c r="G253" s="38"/>
    </row>
    <row r="254" spans="1:7" ht="13.8" x14ac:dyDescent="0.3">
      <c r="A254" s="38"/>
      <c r="B254" s="41"/>
      <c r="C254" s="38"/>
      <c r="D254" s="42"/>
      <c r="E254" s="40"/>
      <c r="F254" s="38"/>
      <c r="G254" s="38"/>
    </row>
    <row r="255" spans="1:7" ht="13.8" x14ac:dyDescent="0.3">
      <c r="A255" s="38"/>
      <c r="B255" s="41"/>
      <c r="C255" s="38"/>
      <c r="D255" s="42"/>
      <c r="E255" s="40"/>
      <c r="F255" s="38"/>
      <c r="G255" s="38"/>
    </row>
    <row r="256" spans="1:7" ht="13.8" x14ac:dyDescent="0.3">
      <c r="A256" s="38"/>
      <c r="B256" s="41"/>
      <c r="C256" s="38"/>
      <c r="D256" s="42"/>
      <c r="E256" s="40"/>
      <c r="F256" s="38"/>
      <c r="G256" s="38"/>
    </row>
    <row r="257" spans="1:7" ht="13.8" x14ac:dyDescent="0.3">
      <c r="A257" s="38"/>
      <c r="B257" s="41"/>
      <c r="C257" s="38"/>
      <c r="D257" s="42"/>
      <c r="E257" s="40"/>
      <c r="F257" s="38"/>
      <c r="G257" s="38"/>
    </row>
    <row r="258" spans="1:7" ht="13.8" x14ac:dyDescent="0.3">
      <c r="A258" s="38"/>
      <c r="B258" s="41"/>
      <c r="C258" s="38"/>
      <c r="D258" s="42"/>
      <c r="E258" s="40"/>
      <c r="F258" s="38"/>
      <c r="G258" s="38"/>
    </row>
    <row r="259" spans="1:7" ht="13.8" x14ac:dyDescent="0.3">
      <c r="A259" s="38"/>
      <c r="B259" s="41"/>
      <c r="C259" s="38"/>
      <c r="D259" s="42"/>
      <c r="E259" s="40"/>
      <c r="F259" s="38"/>
      <c r="G259" s="38"/>
    </row>
    <row r="260" spans="1:7" ht="13.8" x14ac:dyDescent="0.3">
      <c r="A260" s="38"/>
      <c r="B260" s="41"/>
      <c r="C260" s="38"/>
      <c r="D260" s="42"/>
      <c r="E260" s="40"/>
      <c r="F260" s="38"/>
      <c r="G260" s="38"/>
    </row>
    <row r="261" spans="1:7" ht="13.8" x14ac:dyDescent="0.3">
      <c r="A261" s="38"/>
      <c r="B261" s="41"/>
      <c r="C261" s="38"/>
      <c r="D261" s="42"/>
      <c r="E261" s="40"/>
      <c r="F261" s="38"/>
      <c r="G261" s="38"/>
    </row>
    <row r="262" spans="1:7" ht="13.8" x14ac:dyDescent="0.3">
      <c r="A262" s="38"/>
      <c r="B262" s="41"/>
      <c r="C262" s="38"/>
      <c r="D262" s="42"/>
      <c r="E262" s="40"/>
      <c r="F262" s="38"/>
      <c r="G262" s="38"/>
    </row>
    <row r="263" spans="1:7" ht="13.8" x14ac:dyDescent="0.3">
      <c r="A263" s="38"/>
      <c r="B263" s="41"/>
      <c r="C263" s="38"/>
      <c r="D263" s="42"/>
      <c r="E263" s="40"/>
      <c r="F263" s="38"/>
      <c r="G263" s="38"/>
    </row>
    <row r="264" spans="1:7" ht="13.8" x14ac:dyDescent="0.3">
      <c r="A264" s="38"/>
      <c r="B264" s="41"/>
      <c r="C264" s="38"/>
      <c r="D264" s="42"/>
      <c r="E264" s="40"/>
      <c r="F264" s="38"/>
      <c r="G264" s="38"/>
    </row>
    <row r="265" spans="1:7" ht="13.8" x14ac:dyDescent="0.3">
      <c r="A265" s="38"/>
      <c r="B265" s="41"/>
      <c r="C265" s="38"/>
      <c r="D265" s="42"/>
      <c r="E265" s="40"/>
      <c r="F265" s="38"/>
      <c r="G265" s="38"/>
    </row>
    <row r="266" spans="1:7" ht="13.8" x14ac:dyDescent="0.3">
      <c r="A266" s="38"/>
      <c r="B266" s="41"/>
      <c r="C266" s="38"/>
      <c r="D266" s="42"/>
      <c r="E266" s="40"/>
      <c r="F266" s="38"/>
      <c r="G266" s="38"/>
    </row>
    <row r="267" spans="1:7" ht="13.8" x14ac:dyDescent="0.3">
      <c r="A267" s="38"/>
      <c r="B267" s="41"/>
      <c r="C267" s="38"/>
      <c r="D267" s="42"/>
      <c r="E267" s="40"/>
      <c r="F267" s="38"/>
      <c r="G267" s="38"/>
    </row>
    <row r="268" spans="1:7" ht="13.8" x14ac:dyDescent="0.3">
      <c r="A268" s="38"/>
      <c r="B268" s="41"/>
      <c r="C268" s="38"/>
      <c r="D268" s="42"/>
      <c r="E268" s="40"/>
      <c r="F268" s="38"/>
      <c r="G268" s="38"/>
    </row>
    <row r="269" spans="1:7" ht="13.8" x14ac:dyDescent="0.3">
      <c r="A269" s="38"/>
      <c r="B269" s="41"/>
      <c r="C269" s="38"/>
      <c r="D269" s="42"/>
      <c r="E269" s="40"/>
      <c r="F269" s="38"/>
      <c r="G269" s="38"/>
    </row>
    <row r="270" spans="1:7" ht="13.8" x14ac:dyDescent="0.3">
      <c r="A270" s="38"/>
      <c r="B270" s="41"/>
      <c r="C270" s="38"/>
      <c r="D270" s="42"/>
      <c r="E270" s="40"/>
      <c r="F270" s="38"/>
      <c r="G270" s="38"/>
    </row>
    <row r="271" spans="1:7" ht="13.8" x14ac:dyDescent="0.3">
      <c r="A271" s="38"/>
      <c r="B271" s="41"/>
      <c r="C271" s="38"/>
      <c r="D271" s="42"/>
      <c r="E271" s="40"/>
      <c r="F271" s="38"/>
      <c r="G271" s="38"/>
    </row>
    <row r="272" spans="1:7" ht="13.8" x14ac:dyDescent="0.3">
      <c r="A272" s="38"/>
      <c r="B272" s="41"/>
      <c r="C272" s="38"/>
      <c r="D272" s="42"/>
      <c r="E272" s="40"/>
      <c r="F272" s="38"/>
      <c r="G272" s="38"/>
    </row>
    <row r="273" spans="1:7" ht="13.8" x14ac:dyDescent="0.3">
      <c r="A273" s="38"/>
      <c r="B273" s="41"/>
      <c r="C273" s="38"/>
      <c r="D273" s="42"/>
      <c r="E273" s="40"/>
      <c r="F273" s="38"/>
      <c r="G273" s="38"/>
    </row>
    <row r="274" spans="1:7" ht="13.8" x14ac:dyDescent="0.3">
      <c r="A274" s="38"/>
      <c r="B274" s="41"/>
      <c r="C274" s="38"/>
      <c r="D274" s="42"/>
      <c r="E274" s="40"/>
      <c r="F274" s="38"/>
      <c r="G274" s="38"/>
    </row>
    <row r="275" spans="1:7" ht="13.8" x14ac:dyDescent="0.3">
      <c r="A275" s="38"/>
      <c r="B275" s="41"/>
      <c r="C275" s="38"/>
      <c r="D275" s="42"/>
      <c r="E275" s="40"/>
      <c r="F275" s="38"/>
      <c r="G275" s="38"/>
    </row>
    <row r="276" spans="1:7" ht="13.8" x14ac:dyDescent="0.3">
      <c r="A276" s="38"/>
      <c r="B276" s="41"/>
      <c r="C276" s="38"/>
      <c r="D276" s="42"/>
      <c r="E276" s="40"/>
      <c r="F276" s="38"/>
      <c r="G276" s="38"/>
    </row>
    <row r="277" spans="1:7" ht="13.8" x14ac:dyDescent="0.3">
      <c r="A277" s="38"/>
      <c r="B277" s="41"/>
      <c r="C277" s="38"/>
      <c r="D277" s="42"/>
      <c r="E277" s="40"/>
      <c r="F277" s="38"/>
      <c r="G277" s="38"/>
    </row>
    <row r="278" spans="1:7" ht="13.8" x14ac:dyDescent="0.3">
      <c r="A278" s="38"/>
      <c r="B278" s="41"/>
      <c r="C278" s="38"/>
      <c r="D278" s="42"/>
      <c r="E278" s="40"/>
      <c r="F278" s="38"/>
      <c r="G278" s="38"/>
    </row>
    <row r="279" spans="1:7" ht="13.8" x14ac:dyDescent="0.3">
      <c r="A279" s="38"/>
      <c r="B279" s="41"/>
      <c r="C279" s="38"/>
      <c r="D279" s="42"/>
      <c r="E279" s="40"/>
      <c r="F279" s="38"/>
      <c r="G279" s="38"/>
    </row>
    <row r="280" spans="1:7" ht="13.8" x14ac:dyDescent="0.3">
      <c r="A280" s="38"/>
      <c r="B280" s="41"/>
      <c r="C280" s="38"/>
      <c r="D280" s="42"/>
      <c r="E280" s="40"/>
      <c r="F280" s="38"/>
      <c r="G280" s="38"/>
    </row>
    <row r="281" spans="1:7" ht="13.8" x14ac:dyDescent="0.3">
      <c r="A281" s="38"/>
      <c r="B281" s="41"/>
      <c r="C281" s="38"/>
      <c r="D281" s="42"/>
      <c r="E281" s="40"/>
      <c r="F281" s="38"/>
      <c r="G281" s="38"/>
    </row>
    <row r="282" spans="1:7" ht="13.8" x14ac:dyDescent="0.3">
      <c r="A282" s="38"/>
      <c r="B282" s="41"/>
      <c r="C282" s="38"/>
      <c r="D282" s="42"/>
      <c r="E282" s="40"/>
      <c r="F282" s="38"/>
      <c r="G282" s="38"/>
    </row>
    <row r="283" spans="1:7" ht="13.8" x14ac:dyDescent="0.3">
      <c r="A283" s="38"/>
      <c r="B283" s="41"/>
      <c r="C283" s="38"/>
      <c r="D283" s="42"/>
      <c r="E283" s="40"/>
      <c r="F283" s="38"/>
      <c r="G283" s="38"/>
    </row>
    <row r="284" spans="1:7" ht="13.8" x14ac:dyDescent="0.3">
      <c r="A284" s="38"/>
      <c r="B284" s="41"/>
      <c r="C284" s="38"/>
      <c r="D284" s="42"/>
      <c r="E284" s="40"/>
      <c r="F284" s="38"/>
      <c r="G284" s="38"/>
    </row>
    <row r="285" spans="1:7" ht="13.8" x14ac:dyDescent="0.3">
      <c r="A285" s="38"/>
      <c r="B285" s="41"/>
      <c r="C285" s="38"/>
      <c r="D285" s="42"/>
      <c r="E285" s="40"/>
      <c r="F285" s="38"/>
      <c r="G285" s="38"/>
    </row>
    <row r="286" spans="1:7" ht="13.8" x14ac:dyDescent="0.3">
      <c r="A286" s="38"/>
      <c r="B286" s="41"/>
      <c r="C286" s="38"/>
      <c r="D286" s="42"/>
      <c r="E286" s="40"/>
      <c r="F286" s="38"/>
      <c r="G286" s="38"/>
    </row>
    <row r="287" spans="1:7" ht="13.8" x14ac:dyDescent="0.3">
      <c r="A287" s="38"/>
      <c r="B287" s="41"/>
      <c r="C287" s="38"/>
      <c r="D287" s="42"/>
      <c r="E287" s="40"/>
      <c r="F287" s="38"/>
      <c r="G287" s="38"/>
    </row>
    <row r="288" spans="1:7" ht="13.8" x14ac:dyDescent="0.3">
      <c r="A288" s="38"/>
      <c r="B288" s="41"/>
      <c r="C288" s="38"/>
      <c r="D288" s="42"/>
      <c r="E288" s="40"/>
      <c r="F288" s="38"/>
      <c r="G288" s="38"/>
    </row>
    <row r="289" spans="1:7" ht="13.8" x14ac:dyDescent="0.3">
      <c r="A289" s="38"/>
      <c r="B289" s="41"/>
      <c r="C289" s="38"/>
      <c r="D289" s="42"/>
      <c r="E289" s="40"/>
      <c r="F289" s="38"/>
      <c r="G289" s="38"/>
    </row>
    <row r="290" spans="1:7" ht="13.8" x14ac:dyDescent="0.3">
      <c r="A290" s="38"/>
      <c r="B290" s="41"/>
      <c r="C290" s="38"/>
      <c r="D290" s="42"/>
      <c r="E290" s="40"/>
      <c r="F290" s="38"/>
      <c r="G290" s="38"/>
    </row>
    <row r="291" spans="1:7" ht="13.8" x14ac:dyDescent="0.3">
      <c r="A291" s="38"/>
      <c r="B291" s="41"/>
      <c r="C291" s="38"/>
      <c r="D291" s="42"/>
      <c r="E291" s="40"/>
      <c r="F291" s="38"/>
      <c r="G291" s="38"/>
    </row>
    <row r="292" spans="1:7" ht="13.8" x14ac:dyDescent="0.3">
      <c r="A292" s="38"/>
      <c r="B292" s="41"/>
      <c r="C292" s="38"/>
      <c r="D292" s="42"/>
      <c r="E292" s="40"/>
      <c r="F292" s="38"/>
      <c r="G292" s="38"/>
    </row>
    <row r="293" spans="1:7" ht="13.8" x14ac:dyDescent="0.3">
      <c r="A293" s="38"/>
      <c r="B293" s="41"/>
      <c r="C293" s="38"/>
      <c r="D293" s="42"/>
      <c r="E293" s="40"/>
      <c r="F293" s="38"/>
      <c r="G293" s="38"/>
    </row>
    <row r="294" spans="1:7" ht="13.8" x14ac:dyDescent="0.3">
      <c r="A294" s="38"/>
      <c r="B294" s="41"/>
      <c r="C294" s="38"/>
      <c r="D294" s="42"/>
      <c r="E294" s="40"/>
      <c r="F294" s="38"/>
      <c r="G294" s="38"/>
    </row>
    <row r="295" spans="1:7" ht="13.8" x14ac:dyDescent="0.3">
      <c r="A295" s="38"/>
      <c r="B295" s="41"/>
      <c r="C295" s="38"/>
      <c r="D295" s="42"/>
      <c r="E295" s="40"/>
      <c r="F295" s="38"/>
      <c r="G295" s="38"/>
    </row>
    <row r="296" spans="1:7" ht="13.8" x14ac:dyDescent="0.3">
      <c r="A296" s="38"/>
      <c r="B296" s="41"/>
      <c r="C296" s="38"/>
      <c r="D296" s="42"/>
      <c r="E296" s="40"/>
      <c r="F296" s="38"/>
      <c r="G296" s="38"/>
    </row>
    <row r="297" spans="1:7" ht="13.8" x14ac:dyDescent="0.3">
      <c r="A297" s="38"/>
      <c r="B297" s="41"/>
      <c r="C297" s="38"/>
      <c r="D297" s="42"/>
      <c r="E297" s="40"/>
      <c r="F297" s="38"/>
      <c r="G297" s="38"/>
    </row>
    <row r="298" spans="1:7" ht="13.8" x14ac:dyDescent="0.3">
      <c r="A298" s="38"/>
      <c r="B298" s="41"/>
      <c r="C298" s="38"/>
      <c r="D298" s="42"/>
      <c r="E298" s="40"/>
      <c r="F298" s="38"/>
      <c r="G298" s="38"/>
    </row>
    <row r="299" spans="1:7" ht="13.8" x14ac:dyDescent="0.3">
      <c r="A299" s="38"/>
      <c r="B299" s="41"/>
      <c r="C299" s="38"/>
      <c r="D299" s="42"/>
      <c r="E299" s="40"/>
      <c r="F299" s="38"/>
      <c r="G299" s="38"/>
    </row>
    <row r="300" spans="1:7" ht="13.8" x14ac:dyDescent="0.3">
      <c r="A300" s="38"/>
      <c r="B300" s="41"/>
      <c r="C300" s="38"/>
      <c r="D300" s="42"/>
      <c r="E300" s="40"/>
      <c r="F300" s="38"/>
      <c r="G300" s="38"/>
    </row>
    <row r="301" spans="1:7" ht="13.8" x14ac:dyDescent="0.3">
      <c r="A301" s="38"/>
      <c r="B301" s="41"/>
      <c r="C301" s="38"/>
      <c r="D301" s="42"/>
      <c r="E301" s="40"/>
      <c r="F301" s="38"/>
      <c r="G301" s="38"/>
    </row>
    <row r="302" spans="1:7" ht="13.8" x14ac:dyDescent="0.3">
      <c r="A302" s="38"/>
      <c r="B302" s="41"/>
      <c r="C302" s="38"/>
      <c r="D302" s="42"/>
      <c r="E302" s="40"/>
      <c r="F302" s="38"/>
      <c r="G302" s="38"/>
    </row>
    <row r="303" spans="1:7" ht="13.8" x14ac:dyDescent="0.3">
      <c r="A303" s="38"/>
      <c r="B303" s="41"/>
      <c r="C303" s="38"/>
      <c r="D303" s="42"/>
      <c r="E303" s="40"/>
      <c r="F303" s="38"/>
      <c r="G303" s="38"/>
    </row>
    <row r="304" spans="1:7" ht="13.8" x14ac:dyDescent="0.3">
      <c r="A304" s="38"/>
      <c r="B304" s="41"/>
      <c r="C304" s="38"/>
      <c r="D304" s="42"/>
      <c r="E304" s="40"/>
      <c r="F304" s="38"/>
      <c r="G304" s="38"/>
    </row>
    <row r="305" spans="1:7" ht="13.8" x14ac:dyDescent="0.3">
      <c r="A305" s="38"/>
      <c r="B305" s="41"/>
      <c r="C305" s="38"/>
      <c r="D305" s="42"/>
      <c r="E305" s="40"/>
      <c r="F305" s="38"/>
      <c r="G305" s="38"/>
    </row>
    <row r="306" spans="1:7" ht="13.8" x14ac:dyDescent="0.3">
      <c r="A306" s="38"/>
      <c r="B306" s="41"/>
      <c r="C306" s="38"/>
      <c r="D306" s="42"/>
      <c r="E306" s="40"/>
      <c r="F306" s="38"/>
      <c r="G306" s="38"/>
    </row>
    <row r="307" spans="1:7" ht="13.8" x14ac:dyDescent="0.3">
      <c r="A307" s="38"/>
      <c r="B307" s="41"/>
      <c r="C307" s="38"/>
      <c r="D307" s="42"/>
      <c r="E307" s="40"/>
      <c r="F307" s="38"/>
      <c r="G307" s="38"/>
    </row>
    <row r="308" spans="1:7" ht="13.8" x14ac:dyDescent="0.3">
      <c r="A308" s="38"/>
      <c r="B308" s="41"/>
      <c r="C308" s="38"/>
      <c r="D308" s="42"/>
      <c r="E308" s="40"/>
      <c r="F308" s="38"/>
      <c r="G308" s="38"/>
    </row>
    <row r="309" spans="1:7" ht="13.8" x14ac:dyDescent="0.3">
      <c r="A309" s="38"/>
      <c r="B309" s="41"/>
      <c r="C309" s="38"/>
      <c r="D309" s="42"/>
      <c r="E309" s="40"/>
      <c r="F309" s="38"/>
      <c r="G309" s="38"/>
    </row>
    <row r="310" spans="1:7" ht="13.8" x14ac:dyDescent="0.3">
      <c r="A310" s="38"/>
      <c r="B310" s="41"/>
      <c r="C310" s="38"/>
      <c r="D310" s="42"/>
      <c r="E310" s="40"/>
      <c r="F310" s="38"/>
      <c r="G310" s="38"/>
    </row>
    <row r="311" spans="1:7" ht="13.8" x14ac:dyDescent="0.3">
      <c r="A311" s="38"/>
      <c r="B311" s="41"/>
      <c r="C311" s="38"/>
      <c r="D311" s="42"/>
      <c r="E311" s="40"/>
      <c r="F311" s="38"/>
      <c r="G311" s="38"/>
    </row>
    <row r="312" spans="1:7" ht="13.8" x14ac:dyDescent="0.3">
      <c r="A312" s="38"/>
      <c r="B312" s="41"/>
      <c r="C312" s="38"/>
      <c r="D312" s="42"/>
      <c r="E312" s="40"/>
      <c r="F312" s="38"/>
      <c r="G312" s="38"/>
    </row>
    <row r="313" spans="1:7" ht="13.8" x14ac:dyDescent="0.3">
      <c r="A313" s="38"/>
      <c r="B313" s="41"/>
      <c r="C313" s="38"/>
      <c r="D313" s="42"/>
      <c r="E313" s="40"/>
      <c r="F313" s="38"/>
      <c r="G313" s="38"/>
    </row>
    <row r="314" spans="1:7" ht="13.8" x14ac:dyDescent="0.3">
      <c r="A314" s="38"/>
      <c r="B314" s="41"/>
      <c r="C314" s="38"/>
      <c r="D314" s="42"/>
      <c r="E314" s="40"/>
      <c r="F314" s="38"/>
      <c r="G314" s="38"/>
    </row>
    <row r="315" spans="1:7" ht="13.8" x14ac:dyDescent="0.3">
      <c r="A315" s="38"/>
      <c r="B315" s="41"/>
      <c r="C315" s="38"/>
      <c r="D315" s="42"/>
      <c r="E315" s="40"/>
      <c r="F315" s="38"/>
      <c r="G315" s="38"/>
    </row>
    <row r="316" spans="1:7" ht="13.8" x14ac:dyDescent="0.3">
      <c r="A316" s="38"/>
      <c r="B316" s="41"/>
      <c r="C316" s="38"/>
      <c r="D316" s="42"/>
      <c r="E316" s="40"/>
      <c r="F316" s="38"/>
      <c r="G316" s="38"/>
    </row>
    <row r="317" spans="1:7" ht="13.8" x14ac:dyDescent="0.3">
      <c r="A317" s="38"/>
      <c r="B317" s="41"/>
      <c r="C317" s="38"/>
      <c r="D317" s="42"/>
      <c r="E317" s="40"/>
      <c r="F317" s="38"/>
      <c r="G317" s="38"/>
    </row>
    <row r="318" spans="1:7" ht="13.8" x14ac:dyDescent="0.3">
      <c r="A318" s="38"/>
      <c r="B318" s="41"/>
      <c r="C318" s="38"/>
      <c r="D318" s="42"/>
      <c r="E318" s="40"/>
      <c r="F318" s="38"/>
      <c r="G318" s="38"/>
    </row>
    <row r="319" spans="1:7" ht="13.8" x14ac:dyDescent="0.3">
      <c r="A319" s="38"/>
      <c r="B319" s="41"/>
      <c r="C319" s="38"/>
      <c r="D319" s="42"/>
      <c r="E319" s="40"/>
      <c r="F319" s="38"/>
      <c r="G319" s="38"/>
    </row>
    <row r="320" spans="1:7" ht="13.8" x14ac:dyDescent="0.3">
      <c r="A320" s="38"/>
      <c r="B320" s="41"/>
      <c r="C320" s="38"/>
      <c r="D320" s="42"/>
      <c r="E320" s="40"/>
      <c r="F320" s="38"/>
      <c r="G320" s="38"/>
    </row>
    <row r="321" spans="1:7" ht="13.8" x14ac:dyDescent="0.3">
      <c r="A321" s="38"/>
      <c r="B321" s="41"/>
      <c r="C321" s="38"/>
      <c r="D321" s="42"/>
      <c r="E321" s="40"/>
      <c r="F321" s="38"/>
      <c r="G321" s="38"/>
    </row>
    <row r="322" spans="1:7" ht="13.8" x14ac:dyDescent="0.3">
      <c r="A322" s="38"/>
      <c r="B322" s="41"/>
      <c r="C322" s="38"/>
      <c r="D322" s="42"/>
      <c r="E322" s="40"/>
      <c r="F322" s="38"/>
      <c r="G322" s="38"/>
    </row>
    <row r="323" spans="1:7" ht="13.8" x14ac:dyDescent="0.3">
      <c r="A323" s="38"/>
      <c r="B323" s="41"/>
      <c r="C323" s="38"/>
      <c r="D323" s="42"/>
      <c r="E323" s="40"/>
      <c r="F323" s="38"/>
      <c r="G323" s="38"/>
    </row>
    <row r="324" spans="1:7" ht="13.8" x14ac:dyDescent="0.3">
      <c r="A324" s="38"/>
      <c r="B324" s="41"/>
      <c r="C324" s="38"/>
      <c r="D324" s="42"/>
      <c r="E324" s="40"/>
      <c r="F324" s="38"/>
      <c r="G324" s="38"/>
    </row>
    <row r="325" spans="1:7" ht="13.8" x14ac:dyDescent="0.3">
      <c r="A325" s="38"/>
      <c r="B325" s="41"/>
      <c r="C325" s="38"/>
      <c r="D325" s="42"/>
      <c r="E325" s="40"/>
      <c r="F325" s="38"/>
      <c r="G325" s="38"/>
    </row>
    <row r="326" spans="1:7" ht="13.8" x14ac:dyDescent="0.3">
      <c r="A326" s="38"/>
      <c r="B326" s="41"/>
      <c r="C326" s="38"/>
      <c r="D326" s="42"/>
      <c r="E326" s="40"/>
      <c r="F326" s="38"/>
      <c r="G326" s="38"/>
    </row>
    <row r="327" spans="1:7" ht="13.8" x14ac:dyDescent="0.3">
      <c r="A327" s="38"/>
      <c r="B327" s="41"/>
      <c r="C327" s="38"/>
      <c r="D327" s="42"/>
      <c r="E327" s="40"/>
      <c r="F327" s="38"/>
      <c r="G327" s="38"/>
    </row>
    <row r="328" spans="1:7" ht="13.8" x14ac:dyDescent="0.3">
      <c r="A328" s="38"/>
      <c r="B328" s="41"/>
      <c r="C328" s="38"/>
      <c r="D328" s="42"/>
      <c r="E328" s="40"/>
      <c r="F328" s="38"/>
      <c r="G328" s="38"/>
    </row>
    <row r="329" spans="1:7" ht="13.8" x14ac:dyDescent="0.3">
      <c r="A329" s="38"/>
      <c r="B329" s="41"/>
      <c r="C329" s="38"/>
      <c r="D329" s="42"/>
      <c r="E329" s="40"/>
      <c r="F329" s="38"/>
      <c r="G329" s="38"/>
    </row>
    <row r="330" spans="1:7" ht="13.8" x14ac:dyDescent="0.3">
      <c r="A330" s="38"/>
      <c r="B330" s="41"/>
      <c r="C330" s="38"/>
      <c r="D330" s="42"/>
      <c r="E330" s="40"/>
      <c r="F330" s="38"/>
      <c r="G330" s="38"/>
    </row>
    <row r="331" spans="1:7" ht="13.8" x14ac:dyDescent="0.3">
      <c r="A331" s="38"/>
      <c r="B331" s="41"/>
      <c r="C331" s="38"/>
      <c r="D331" s="42"/>
      <c r="E331" s="40"/>
      <c r="F331" s="38"/>
      <c r="G331" s="38"/>
    </row>
    <row r="332" spans="1:7" ht="13.8" x14ac:dyDescent="0.3">
      <c r="A332" s="38"/>
      <c r="B332" s="41"/>
      <c r="C332" s="38"/>
      <c r="D332" s="42"/>
      <c r="E332" s="40"/>
      <c r="F332" s="38"/>
      <c r="G332" s="38"/>
    </row>
    <row r="333" spans="1:7" ht="13.8" x14ac:dyDescent="0.3">
      <c r="A333" s="38"/>
      <c r="B333" s="41"/>
      <c r="C333" s="38"/>
      <c r="D333" s="42"/>
      <c r="E333" s="40"/>
      <c r="F333" s="38"/>
      <c r="G333" s="38"/>
    </row>
  </sheetData>
  <mergeCells count="2">
    <mergeCell ref="C90:D90"/>
    <mergeCell ref="C49:D4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valoración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Izabella</dc:creator>
  <cp:lastModifiedBy>María Sánchez Moreno</cp:lastModifiedBy>
  <dcterms:created xsi:type="dcterms:W3CDTF">2009-09-16T10:55:56Z</dcterms:created>
  <dcterms:modified xsi:type="dcterms:W3CDTF">2019-06-06T13:07:33Z</dcterms:modified>
</cp:coreProperties>
</file>