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FG\Excel\"/>
    </mc:Choice>
  </mc:AlternateContent>
  <bookViews>
    <workbookView xWindow="0" yWindow="0" windowWidth="14370" windowHeight="7440"/>
  </bookViews>
  <sheets>
    <sheet name="Comparacion entre modelos" sheetId="7" r:id="rId1"/>
    <sheet name="Comparación resultados" sheetId="6" r:id="rId2"/>
    <sheet name="Tablas" sheetId="8" r:id="rId3"/>
    <sheet name="Avance y duracion" sheetId="5" r:id="rId4"/>
    <sheet name="RCA" sheetId="4" r:id="rId5"/>
    <sheet name="RCE" sheetId="3" r:id="rId6"/>
    <sheet name="RAA" sheetId="2" r:id="rId7"/>
    <sheet name="Optimizado" sheetId="1" r:id="rId8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 l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24" i="1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24" i="2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24" i="3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24" i="4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24" i="5"/>
  <c r="J25" i="7" l="1"/>
  <c r="J24" i="7"/>
  <c r="J9" i="7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3" i="3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3" i="4"/>
  <c r="K23" i="7" l="1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3" i="5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3" i="4"/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3" i="3"/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3" i="2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J8" i="7" s="1"/>
  <c r="K7" i="7" s="1"/>
  <c r="C18" i="1"/>
  <c r="C19" i="1"/>
  <c r="C3" i="1"/>
</calcChain>
</file>

<file path=xl/sharedStrings.xml><?xml version="1.0" encoding="utf-8"?>
<sst xmlns="http://schemas.openxmlformats.org/spreadsheetml/2006/main" count="118" uniqueCount="30">
  <si>
    <t>Reg</t>
  </si>
  <si>
    <t>Pot (W)</t>
  </si>
  <si>
    <t>Pot (kW)</t>
  </si>
  <si>
    <t>Par (N·m)</t>
  </si>
  <si>
    <t>pme (Pa)</t>
  </si>
  <si>
    <t>me (bar)</t>
  </si>
  <si>
    <t>R. Volumetrico</t>
  </si>
  <si>
    <t>R. Indicado</t>
  </si>
  <si>
    <t>R. Efectivo</t>
  </si>
  <si>
    <t>R. Mecanico</t>
  </si>
  <si>
    <t>C. Especifico</t>
  </si>
  <si>
    <t>RCE=8</t>
  </si>
  <si>
    <t>pme (bar)</t>
  </si>
  <si>
    <t>Precision Potencia</t>
  </si>
  <si>
    <t>Simulado</t>
  </si>
  <si>
    <t>Real</t>
  </si>
  <si>
    <t>Precision Par</t>
  </si>
  <si>
    <t>reg</t>
  </si>
  <si>
    <t>Potencia simulada</t>
  </si>
  <si>
    <t>208 1,6</t>
  </si>
  <si>
    <t>Par sim</t>
  </si>
  <si>
    <t>rpm</t>
  </si>
  <si>
    <t>Sin optimizar</t>
  </si>
  <si>
    <t>RCA</t>
  </si>
  <si>
    <t>RCE</t>
  </si>
  <si>
    <t>RAA</t>
  </si>
  <si>
    <t>Optimizado</t>
  </si>
  <si>
    <t>C. Especifico I</t>
  </si>
  <si>
    <t>C. Especifico E</t>
  </si>
  <si>
    <t>C. Específico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</si>
</sst>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0" xfId="0" applyFill="1"/>
    <xf numFmtId="164" fontId="0" fillId="0" borderId="1" xfId="0" applyNumberFormat="1" applyBorder="1"/>
    <xf numFmtId="11" fontId="0" fillId="0" borderId="1" xfId="0" applyNumberFormat="1" applyBorder="1"/>
    <xf numFmtId="0" fontId="0" fillId="3" borderId="0" xfId="0" applyFill="1"/>
    <xf numFmtId="0" fontId="0" fillId="3" borderId="1" xfId="0" applyFill="1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Potencia 208 R2 simulada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Optimizado!$A$3:$A$19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Optimizado!$C$3:$C$19</c:f>
              <c:numCache>
                <c:formatCode>General</c:formatCode>
                <c:ptCount val="17"/>
                <c:pt idx="0">
                  <c:v>19.4815</c:v>
                </c:pt>
                <c:pt idx="1">
                  <c:v>27.700099999999999</c:v>
                </c:pt>
                <c:pt idx="2">
                  <c:v>36.314800000000005</c:v>
                </c:pt>
                <c:pt idx="3">
                  <c:v>45.869199999999999</c:v>
                </c:pt>
                <c:pt idx="4">
                  <c:v>56.165500000000002</c:v>
                </c:pt>
                <c:pt idx="5">
                  <c:v>67.319199999999995</c:v>
                </c:pt>
                <c:pt idx="6">
                  <c:v>77.343699999999998</c:v>
                </c:pt>
                <c:pt idx="7">
                  <c:v>89.804299999999998</c:v>
                </c:pt>
                <c:pt idx="8">
                  <c:v>99.989000000000004</c:v>
                </c:pt>
                <c:pt idx="9">
                  <c:v>111.14100000000001</c:v>
                </c:pt>
                <c:pt idx="10">
                  <c:v>116.988</c:v>
                </c:pt>
                <c:pt idx="11">
                  <c:v>119.999</c:v>
                </c:pt>
                <c:pt idx="12">
                  <c:v>127.925</c:v>
                </c:pt>
                <c:pt idx="13">
                  <c:v>132.53399999999999</c:v>
                </c:pt>
                <c:pt idx="14">
                  <c:v>136.02600000000001</c:v>
                </c:pt>
                <c:pt idx="15">
                  <c:v>134.24</c:v>
                </c:pt>
                <c:pt idx="16">
                  <c:v>131.852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6A-4008-90FD-563653D535F4}"/>
            </c:ext>
          </c:extLst>
        </c:ser>
        <c:ser>
          <c:idx val="2"/>
          <c:order val="1"/>
          <c:tx>
            <c:v>Potencia 208 1.6 simulada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'Comparacion entre modelos'!$P$3:$P$15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'Comparacion entre modelos'!$R$3:$R$15</c:f>
              <c:numCache>
                <c:formatCode>General</c:formatCode>
                <c:ptCount val="13"/>
                <c:pt idx="0">
                  <c:v>8.4612499999999997</c:v>
                </c:pt>
                <c:pt idx="1">
                  <c:v>17.702300000000001</c:v>
                </c:pt>
                <c:pt idx="2">
                  <c:v>27.960699999999999</c:v>
                </c:pt>
                <c:pt idx="3">
                  <c:v>37.972999999999999</c:v>
                </c:pt>
                <c:pt idx="4">
                  <c:v>47.151199999999996</c:v>
                </c:pt>
                <c:pt idx="5">
                  <c:v>56.370599999999996</c:v>
                </c:pt>
                <c:pt idx="6">
                  <c:v>65.671899999999994</c:v>
                </c:pt>
                <c:pt idx="7">
                  <c:v>70.934300000000007</c:v>
                </c:pt>
                <c:pt idx="8">
                  <c:v>74.014800000000008</c:v>
                </c:pt>
                <c:pt idx="9">
                  <c:v>81.830500000000001</c:v>
                </c:pt>
                <c:pt idx="10">
                  <c:v>85.260499999999993</c:v>
                </c:pt>
                <c:pt idx="11">
                  <c:v>87.998699999999999</c:v>
                </c:pt>
                <c:pt idx="12">
                  <c:v>78.8172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6A-4008-90FD-563653D53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01824"/>
        <c:axId val="-837307264"/>
      </c:scatterChart>
      <c:valAx>
        <c:axId val="-83730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7264"/>
        <c:crosses val="autoZero"/>
        <c:crossBetween val="midCat"/>
      </c:valAx>
      <c:valAx>
        <c:axId val="-83730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Avance y duración de la combustión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'Avance y duracion'!$L$24:$L$40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'Avance y duracion'!$O$24:$O$40</c:f>
              <c:numCache>
                <c:formatCode>0.00E+00</c:formatCode>
                <c:ptCount val="17"/>
                <c:pt idx="0">
                  <c:v>7.6756023342581278E-8</c:v>
                </c:pt>
                <c:pt idx="1">
                  <c:v>7.2868114869442016E-8</c:v>
                </c:pt>
                <c:pt idx="2">
                  <c:v>7.1003458507460441E-8</c:v>
                </c:pt>
                <c:pt idx="3">
                  <c:v>6.9463221221430862E-8</c:v>
                </c:pt>
                <c:pt idx="4">
                  <c:v>6.9149801462276278E-8</c:v>
                </c:pt>
                <c:pt idx="5">
                  <c:v>6.8743270248665377E-8</c:v>
                </c:pt>
                <c:pt idx="6">
                  <c:v>6.8976760453333197E-8</c:v>
                </c:pt>
                <c:pt idx="7">
                  <c:v>6.8783378854173457E-8</c:v>
                </c:pt>
                <c:pt idx="8">
                  <c:v>6.8750465784405683E-8</c:v>
                </c:pt>
                <c:pt idx="9">
                  <c:v>6.9045541023425461E-8</c:v>
                </c:pt>
                <c:pt idx="10">
                  <c:v>6.9483586865045085E-8</c:v>
                </c:pt>
                <c:pt idx="11">
                  <c:v>7.0029475055903659E-8</c:v>
                </c:pt>
                <c:pt idx="12">
                  <c:v>7.0683189427660896E-8</c:v>
                </c:pt>
                <c:pt idx="13">
                  <c:v>7.2585348574804833E-8</c:v>
                </c:pt>
                <c:pt idx="14">
                  <c:v>7.4345211058805533E-8</c:v>
                </c:pt>
                <c:pt idx="15">
                  <c:v>7.5141060434226679E-8</c:v>
                </c:pt>
                <c:pt idx="16">
                  <c:v>7.7694581125399016E-8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E6-44F3-AA9C-DA9C9DB1DE7E}"/>
            </c:ext>
          </c:extLst>
        </c:ser>
        <c:ser>
          <c:idx val="1"/>
          <c:order val="1"/>
          <c:tx>
            <c:v>RCA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RCA!$L$24:$L$40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RCA!$O$24:$O$40</c:f>
              <c:numCache>
                <c:formatCode>General</c:formatCode>
                <c:ptCount val="17"/>
                <c:pt idx="0">
                  <c:v>7.6636782536500468E-8</c:v>
                </c:pt>
                <c:pt idx="1">
                  <c:v>7.3055453764956636E-8</c:v>
                </c:pt>
                <c:pt idx="2">
                  <c:v>7.087976711176679E-8</c:v>
                </c:pt>
                <c:pt idx="3">
                  <c:v>6.9735466527307317E-8</c:v>
                </c:pt>
                <c:pt idx="4">
                  <c:v>6.8969517473392761E-8</c:v>
                </c:pt>
                <c:pt idx="5">
                  <c:v>6.8743270248665377E-8</c:v>
                </c:pt>
                <c:pt idx="6">
                  <c:v>6.8976760453333197E-8</c:v>
                </c:pt>
                <c:pt idx="7">
                  <c:v>6.8783378854173457E-8</c:v>
                </c:pt>
                <c:pt idx="8">
                  <c:v>6.8643510533466815E-8</c:v>
                </c:pt>
                <c:pt idx="9">
                  <c:v>6.9007611884628938E-8</c:v>
                </c:pt>
                <c:pt idx="10">
                  <c:v>6.9449161199975946E-8</c:v>
                </c:pt>
                <c:pt idx="11">
                  <c:v>7.0029475055903659E-8</c:v>
                </c:pt>
                <c:pt idx="12">
                  <c:v>7.063020043544225E-8</c:v>
                </c:pt>
                <c:pt idx="13">
                  <c:v>7.2448782242832454E-8</c:v>
                </c:pt>
                <c:pt idx="14">
                  <c:v>7.4054943213743856E-8</c:v>
                </c:pt>
                <c:pt idx="15">
                  <c:v>7.4429458197085553E-8</c:v>
                </c:pt>
                <c:pt idx="16">
                  <c:v>7.6256222126444393E-8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E6-44F3-AA9C-DA9C9DB1DE7E}"/>
            </c:ext>
          </c:extLst>
        </c:ser>
        <c:ser>
          <c:idx val="2"/>
          <c:order val="2"/>
          <c:tx>
            <c:v>RCE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RCE!$L$24:$L$40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RCE!$O$24:$O$40</c:f>
              <c:numCache>
                <c:formatCode>General</c:formatCode>
                <c:ptCount val="17"/>
                <c:pt idx="0">
                  <c:v>7.6683308861772397E-8</c:v>
                </c:pt>
                <c:pt idx="1">
                  <c:v>7.3012528694380102E-8</c:v>
                </c:pt>
                <c:pt idx="2">
                  <c:v>7.087976711176679E-8</c:v>
                </c:pt>
                <c:pt idx="3">
                  <c:v>6.9735466527307317E-8</c:v>
                </c:pt>
                <c:pt idx="4">
                  <c:v>6.8969517473392761E-8</c:v>
                </c:pt>
                <c:pt idx="5">
                  <c:v>6.8635517672410357E-8</c:v>
                </c:pt>
                <c:pt idx="6">
                  <c:v>6.8770621300613372E-8</c:v>
                </c:pt>
                <c:pt idx="7">
                  <c:v>6.8546901315048316E-8</c:v>
                </c:pt>
                <c:pt idx="8">
                  <c:v>6.838438672300719E-8</c:v>
                </c:pt>
                <c:pt idx="9">
                  <c:v>6.856509707446444E-8</c:v>
                </c:pt>
                <c:pt idx="10">
                  <c:v>6.8955449745716437E-8</c:v>
                </c:pt>
                <c:pt idx="11">
                  <c:v>6.9504805023557091E-8</c:v>
                </c:pt>
                <c:pt idx="12">
                  <c:v>7.0190052904348582E-8</c:v>
                </c:pt>
                <c:pt idx="13">
                  <c:v>7.1559328211045059E-8</c:v>
                </c:pt>
                <c:pt idx="14">
                  <c:v>7.2809033300267106E-8</c:v>
                </c:pt>
                <c:pt idx="15">
                  <c:v>7.3432332601176266E-8</c:v>
                </c:pt>
                <c:pt idx="16">
                  <c:v>7.5215799770727192E-8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E6-44F3-AA9C-DA9C9DB1DE7E}"/>
            </c:ext>
          </c:extLst>
        </c:ser>
        <c:ser>
          <c:idx val="3"/>
          <c:order val="3"/>
          <c:tx>
            <c:v>AAA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RAA!$L$24:$L$40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RAA!$O$24:$O$40</c:f>
              <c:numCache>
                <c:formatCode>General</c:formatCode>
                <c:ptCount val="17"/>
                <c:pt idx="0">
                  <c:v>7.6683308861772397E-8</c:v>
                </c:pt>
                <c:pt idx="1">
                  <c:v>7.3012528694380102E-8</c:v>
                </c:pt>
                <c:pt idx="2">
                  <c:v>7.087976711176679E-8</c:v>
                </c:pt>
                <c:pt idx="3">
                  <c:v>6.9735466527307317E-8</c:v>
                </c:pt>
                <c:pt idx="4">
                  <c:v>6.8969517473392761E-8</c:v>
                </c:pt>
                <c:pt idx="5">
                  <c:v>6.8471767327182988E-8</c:v>
                </c:pt>
                <c:pt idx="6">
                  <c:v>6.8663398288908127E-8</c:v>
                </c:pt>
                <c:pt idx="7">
                  <c:v>6.8546901315048316E-8</c:v>
                </c:pt>
                <c:pt idx="8">
                  <c:v>6.838438672300719E-8</c:v>
                </c:pt>
                <c:pt idx="9">
                  <c:v>6.8499515040558398E-8</c:v>
                </c:pt>
                <c:pt idx="10">
                  <c:v>6.8770827030057224E-8</c:v>
                </c:pt>
                <c:pt idx="11">
                  <c:v>6.9395072741650127E-8</c:v>
                </c:pt>
                <c:pt idx="12">
                  <c:v>7.0099303374152861E-8</c:v>
                </c:pt>
                <c:pt idx="13">
                  <c:v>7.1415053579143943E-8</c:v>
                </c:pt>
                <c:pt idx="14">
                  <c:v>7.2466367453035456E-8</c:v>
                </c:pt>
                <c:pt idx="15">
                  <c:v>7.3260564347372741E-8</c:v>
                </c:pt>
                <c:pt idx="16">
                  <c:v>7.4984198954675279E-8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E6-44F3-AA9C-DA9C9DB1DE7E}"/>
            </c:ext>
          </c:extLst>
        </c:ser>
        <c:ser>
          <c:idx val="4"/>
          <c:order val="4"/>
          <c:tx>
            <c:v>Optimizado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Optimizado!$L$24:$L$40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Optimizado!$O$24:$O$40</c:f>
              <c:numCache>
                <c:formatCode>General</c:formatCode>
                <c:ptCount val="17"/>
                <c:pt idx="0">
                  <c:v>7.6683308861772397E-8</c:v>
                </c:pt>
                <c:pt idx="1">
                  <c:v>7.3012528694380102E-8</c:v>
                </c:pt>
                <c:pt idx="2">
                  <c:v>7.0611326028450435E-8</c:v>
                </c:pt>
                <c:pt idx="3">
                  <c:v>6.9735466527307317E-8</c:v>
                </c:pt>
                <c:pt idx="4">
                  <c:v>6.8969517473392761E-8</c:v>
                </c:pt>
                <c:pt idx="5">
                  <c:v>6.8471767327182988E-8</c:v>
                </c:pt>
                <c:pt idx="6">
                  <c:v>6.8688633360303919E-8</c:v>
                </c:pt>
                <c:pt idx="7">
                  <c:v>6.8546901315048316E-8</c:v>
                </c:pt>
                <c:pt idx="8">
                  <c:v>6.838438672300719E-8</c:v>
                </c:pt>
                <c:pt idx="9">
                  <c:v>6.8499515040558398E-8</c:v>
                </c:pt>
                <c:pt idx="10">
                  <c:v>6.8801082653836645E-8</c:v>
                </c:pt>
                <c:pt idx="11">
                  <c:v>6.9434897146086856E-8</c:v>
                </c:pt>
                <c:pt idx="12">
                  <c:v>6.991999509441314E-8</c:v>
                </c:pt>
                <c:pt idx="13">
                  <c:v>7.1415053579143943E-8</c:v>
                </c:pt>
                <c:pt idx="14">
                  <c:v>7.3225094195845855E-8</c:v>
                </c:pt>
                <c:pt idx="15">
                  <c:v>7.3666705378520359E-8</c:v>
                </c:pt>
                <c:pt idx="16">
                  <c:v>7.4552077142016303E-8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E6-44F3-AA9C-DA9C9DB1D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05088"/>
        <c:axId val="-837310528"/>
      </c:scatterChart>
      <c:valAx>
        <c:axId val="-837305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10528"/>
        <c:crosses val="autoZero"/>
        <c:crossBetween val="midCat"/>
      </c:valAx>
      <c:valAx>
        <c:axId val="-83731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Consumo específico efectivo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5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Par 208 R2 simulado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Optimizado!$E$3:$E$19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Optimizado!$F$3:$F$19</c:f>
              <c:numCache>
                <c:formatCode>General</c:formatCode>
                <c:ptCount val="17"/>
                <c:pt idx="0">
                  <c:v>124.023</c:v>
                </c:pt>
                <c:pt idx="1">
                  <c:v>132.25800000000001</c:v>
                </c:pt>
                <c:pt idx="2">
                  <c:v>138.71199999999999</c:v>
                </c:pt>
                <c:pt idx="3">
                  <c:v>146.006</c:v>
                </c:pt>
                <c:pt idx="4">
                  <c:v>153.24</c:v>
                </c:pt>
                <c:pt idx="5">
                  <c:v>160.71299999999999</c:v>
                </c:pt>
                <c:pt idx="6">
                  <c:v>164.12799999999999</c:v>
                </c:pt>
                <c:pt idx="7">
                  <c:v>171.51300000000001</c:v>
                </c:pt>
                <c:pt idx="8">
                  <c:v>173.60400000000001</c:v>
                </c:pt>
                <c:pt idx="9">
                  <c:v>176.886</c:v>
                </c:pt>
                <c:pt idx="10">
                  <c:v>177.32599999999999</c:v>
                </c:pt>
                <c:pt idx="11">
                  <c:v>176.29300000000001</c:v>
                </c:pt>
                <c:pt idx="12">
                  <c:v>174.51400000000001</c:v>
                </c:pt>
                <c:pt idx="13">
                  <c:v>168.74799999999999</c:v>
                </c:pt>
                <c:pt idx="14">
                  <c:v>166.53299999999999</c:v>
                </c:pt>
                <c:pt idx="15">
                  <c:v>160.23699999999999</c:v>
                </c:pt>
                <c:pt idx="16">
                  <c:v>148.12799999999999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DA-46E5-BDC3-D7EB3611702C}"/>
            </c:ext>
          </c:extLst>
        </c:ser>
        <c:ser>
          <c:idx val="2"/>
          <c:order val="1"/>
          <c:tx>
            <c:v>Par 208 1.6 simulado 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'Comparacion entre modelos'!$P$19:$P$31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'Comparacion entre modelos'!$Q$19:$Q$31</c:f>
              <c:numCache>
                <c:formatCode>General</c:formatCode>
                <c:ptCount val="13"/>
                <c:pt idx="0">
                  <c:v>80.799000000000007</c:v>
                </c:pt>
                <c:pt idx="1">
                  <c:v>112.696</c:v>
                </c:pt>
                <c:pt idx="2">
                  <c:v>133.50200000000001</c:v>
                </c:pt>
                <c:pt idx="3">
                  <c:v>145.04599999999999</c:v>
                </c:pt>
                <c:pt idx="4">
                  <c:v>150.08699999999999</c:v>
                </c:pt>
                <c:pt idx="5">
                  <c:v>153.80000000000001</c:v>
                </c:pt>
                <c:pt idx="6">
                  <c:v>156.78</c:v>
                </c:pt>
                <c:pt idx="7">
                  <c:v>159.38200000000001</c:v>
                </c:pt>
                <c:pt idx="8">
                  <c:v>157.06399999999999</c:v>
                </c:pt>
                <c:pt idx="9">
                  <c:v>156.285</c:v>
                </c:pt>
                <c:pt idx="10">
                  <c:v>148.03200000000001</c:v>
                </c:pt>
                <c:pt idx="11">
                  <c:v>140.054</c:v>
                </c:pt>
                <c:pt idx="12">
                  <c:v>115.792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DA-46E5-BDC3-D7EB36117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01280"/>
        <c:axId val="-837313248"/>
      </c:scatterChart>
      <c:valAx>
        <c:axId val="-83730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13248"/>
        <c:crosses val="autoZero"/>
        <c:crossBetween val="midCat"/>
      </c:valAx>
      <c:valAx>
        <c:axId val="-83731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1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Avance y duración de la combustión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'Avance y duracion'!$A$3:$A$19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'Avance y duracion'!$C$3:$C$19</c:f>
              <c:numCache>
                <c:formatCode>General</c:formatCode>
                <c:ptCount val="17"/>
                <c:pt idx="0">
                  <c:v>19.295400000000001</c:v>
                </c:pt>
                <c:pt idx="1">
                  <c:v>28.479900000000001</c:v>
                </c:pt>
                <c:pt idx="2">
                  <c:v>35.386900000000004</c:v>
                </c:pt>
                <c:pt idx="3">
                  <c:v>47.624600000000001</c:v>
                </c:pt>
                <c:pt idx="4">
                  <c:v>54.848999999999997</c:v>
                </c:pt>
                <c:pt idx="5">
                  <c:v>66.483399999999989</c:v>
                </c:pt>
                <c:pt idx="6">
                  <c:v>76.472499999999997</c:v>
                </c:pt>
                <c:pt idx="7">
                  <c:v>88.310299999999998</c:v>
                </c:pt>
                <c:pt idx="8">
                  <c:v>95.377399999999994</c:v>
                </c:pt>
                <c:pt idx="9">
                  <c:v>105.61499999999999</c:v>
                </c:pt>
                <c:pt idx="10">
                  <c:v>111.84699999999999</c:v>
                </c:pt>
                <c:pt idx="11">
                  <c:v>114.73099999999999</c:v>
                </c:pt>
                <c:pt idx="12">
                  <c:v>123.96899999999999</c:v>
                </c:pt>
                <c:pt idx="13">
                  <c:v>123.642</c:v>
                </c:pt>
                <c:pt idx="14">
                  <c:v>120.43600000000001</c:v>
                </c:pt>
                <c:pt idx="15">
                  <c:v>118.471</c:v>
                </c:pt>
                <c:pt idx="16">
                  <c:v>109.65900000000001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E6-40D3-A224-6B363F8DB715}"/>
            </c:ext>
          </c:extLst>
        </c:ser>
        <c:ser>
          <c:idx val="1"/>
          <c:order val="1"/>
          <c:tx>
            <c:v>RCA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RCA!$A$3:$A$19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RCA!$C$3:$C$19</c:f>
              <c:numCache>
                <c:formatCode>General</c:formatCode>
                <c:ptCount val="17"/>
                <c:pt idx="0">
                  <c:v>19.566599999999998</c:v>
                </c:pt>
                <c:pt idx="1">
                  <c:v>27.708099999999998</c:v>
                </c:pt>
                <c:pt idx="2">
                  <c:v>36.172499999999999</c:v>
                </c:pt>
                <c:pt idx="3">
                  <c:v>45.869199999999999</c:v>
                </c:pt>
                <c:pt idx="4">
                  <c:v>56.165500000000002</c:v>
                </c:pt>
                <c:pt idx="5">
                  <c:v>66.483399999999989</c:v>
                </c:pt>
                <c:pt idx="6">
                  <c:v>76.472499999999997</c:v>
                </c:pt>
                <c:pt idx="7">
                  <c:v>88.310299999999998</c:v>
                </c:pt>
                <c:pt idx="8">
                  <c:v>97.12530000000001</c:v>
                </c:pt>
                <c:pt idx="9">
                  <c:v>106.67100000000001</c:v>
                </c:pt>
                <c:pt idx="10">
                  <c:v>111.747</c:v>
                </c:pt>
                <c:pt idx="11">
                  <c:v>114.73099999999999</c:v>
                </c:pt>
                <c:pt idx="12">
                  <c:v>124.943</c:v>
                </c:pt>
                <c:pt idx="13">
                  <c:v>126.226</c:v>
                </c:pt>
                <c:pt idx="14">
                  <c:v>123.43600000000001</c:v>
                </c:pt>
                <c:pt idx="15">
                  <c:v>125.864</c:v>
                </c:pt>
                <c:pt idx="16">
                  <c:v>121.163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E6-40D3-A224-6B363F8DB715}"/>
            </c:ext>
          </c:extLst>
        </c:ser>
        <c:ser>
          <c:idx val="2"/>
          <c:order val="2"/>
          <c:tx>
            <c:v>RCE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RCE!$A$3:$A$19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RCE!$C$3:$C$19</c:f>
              <c:numCache>
                <c:formatCode>General</c:formatCode>
                <c:ptCount val="17"/>
                <c:pt idx="0">
                  <c:v>19.4815</c:v>
                </c:pt>
                <c:pt idx="1">
                  <c:v>27.700099999999999</c:v>
                </c:pt>
                <c:pt idx="2">
                  <c:v>36.172499999999999</c:v>
                </c:pt>
                <c:pt idx="3">
                  <c:v>45.869199999999999</c:v>
                </c:pt>
                <c:pt idx="4">
                  <c:v>56.165500000000002</c:v>
                </c:pt>
                <c:pt idx="5">
                  <c:v>66.781700000000001</c:v>
                </c:pt>
                <c:pt idx="6">
                  <c:v>77.270399999999995</c:v>
                </c:pt>
                <c:pt idx="7">
                  <c:v>89.804299999999998</c:v>
                </c:pt>
                <c:pt idx="8">
                  <c:v>99.989000000000004</c:v>
                </c:pt>
                <c:pt idx="9">
                  <c:v>110.83</c:v>
                </c:pt>
                <c:pt idx="10">
                  <c:v>115.60599999999999</c:v>
                </c:pt>
                <c:pt idx="11">
                  <c:v>117.73699999999999</c:v>
                </c:pt>
                <c:pt idx="12">
                  <c:v>127.482</c:v>
                </c:pt>
                <c:pt idx="13">
                  <c:v>130.96100000000001</c:v>
                </c:pt>
                <c:pt idx="14">
                  <c:v>131.74100000000001</c:v>
                </c:pt>
                <c:pt idx="15">
                  <c:v>133.79400000000001</c:v>
                </c:pt>
                <c:pt idx="16">
                  <c:v>128.864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E6-40D3-A224-6B363F8DB715}"/>
            </c:ext>
          </c:extLst>
        </c:ser>
        <c:ser>
          <c:idx val="3"/>
          <c:order val="3"/>
          <c:tx>
            <c:v>AAA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RAA!$A$3:$A$19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RAA!$C$3:$C$19</c:f>
              <c:numCache>
                <c:formatCode>General</c:formatCode>
                <c:ptCount val="17"/>
                <c:pt idx="0">
                  <c:v>19.4815</c:v>
                </c:pt>
                <c:pt idx="1">
                  <c:v>27.700099999999999</c:v>
                </c:pt>
                <c:pt idx="2">
                  <c:v>36.172499999999999</c:v>
                </c:pt>
                <c:pt idx="3">
                  <c:v>45.869199999999999</c:v>
                </c:pt>
                <c:pt idx="4">
                  <c:v>56.165500000000002</c:v>
                </c:pt>
                <c:pt idx="5">
                  <c:v>67.319199999999995</c:v>
                </c:pt>
                <c:pt idx="6">
                  <c:v>77.444199999999995</c:v>
                </c:pt>
                <c:pt idx="7">
                  <c:v>89.804299999999998</c:v>
                </c:pt>
                <c:pt idx="8">
                  <c:v>99.989000000000004</c:v>
                </c:pt>
                <c:pt idx="9">
                  <c:v>111.14100000000001</c:v>
                </c:pt>
                <c:pt idx="10">
                  <c:v>116.605</c:v>
                </c:pt>
                <c:pt idx="11">
                  <c:v>118.28700000000001</c:v>
                </c:pt>
                <c:pt idx="12">
                  <c:v>127.93300000000001</c:v>
                </c:pt>
                <c:pt idx="13">
                  <c:v>132.53399999999999</c:v>
                </c:pt>
                <c:pt idx="14">
                  <c:v>135.59800000000001</c:v>
                </c:pt>
                <c:pt idx="15">
                  <c:v>135.04499999999999</c:v>
                </c:pt>
                <c:pt idx="16">
                  <c:v>130.66999999999999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3E6-40D3-A224-6B363F8DB715}"/>
            </c:ext>
          </c:extLst>
        </c:ser>
        <c:ser>
          <c:idx val="4"/>
          <c:order val="4"/>
          <c:tx>
            <c:v>Optimizado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Optimizado!$A$3:$A$19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Optimizado!$C$3:$C$19</c:f>
              <c:numCache>
                <c:formatCode>General</c:formatCode>
                <c:ptCount val="17"/>
                <c:pt idx="0">
                  <c:v>19.4815</c:v>
                </c:pt>
                <c:pt idx="1">
                  <c:v>27.700099999999999</c:v>
                </c:pt>
                <c:pt idx="2">
                  <c:v>36.314800000000005</c:v>
                </c:pt>
                <c:pt idx="3">
                  <c:v>45.869199999999999</c:v>
                </c:pt>
                <c:pt idx="4">
                  <c:v>56.165500000000002</c:v>
                </c:pt>
                <c:pt idx="5">
                  <c:v>67.319199999999995</c:v>
                </c:pt>
                <c:pt idx="6">
                  <c:v>77.343699999999998</c:v>
                </c:pt>
                <c:pt idx="7">
                  <c:v>89.804299999999998</c:v>
                </c:pt>
                <c:pt idx="8">
                  <c:v>99.989000000000004</c:v>
                </c:pt>
                <c:pt idx="9">
                  <c:v>111.14100000000001</c:v>
                </c:pt>
                <c:pt idx="10">
                  <c:v>116.988</c:v>
                </c:pt>
                <c:pt idx="11">
                  <c:v>119.999</c:v>
                </c:pt>
                <c:pt idx="12">
                  <c:v>127.925</c:v>
                </c:pt>
                <c:pt idx="13">
                  <c:v>132.53399999999999</c:v>
                </c:pt>
                <c:pt idx="14">
                  <c:v>136.02600000000001</c:v>
                </c:pt>
                <c:pt idx="15">
                  <c:v>134.24</c:v>
                </c:pt>
                <c:pt idx="16">
                  <c:v>131.852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3E6-40D3-A224-6B363F8DB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02368"/>
        <c:axId val="-837307808"/>
      </c:scatterChart>
      <c:valAx>
        <c:axId val="-83730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7808"/>
        <c:crosses val="autoZero"/>
        <c:crossBetween val="midCat"/>
      </c:valAx>
      <c:valAx>
        <c:axId val="-8373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Potencia (kW)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2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Avance y duración de la combustión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'Avance y duracion'!$E$3:$E$19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'Avance y duracion'!$F$3:$F$19</c:f>
              <c:numCache>
                <c:formatCode>General</c:formatCode>
                <c:ptCount val="17"/>
                <c:pt idx="0">
                  <c:v>122.83799999999999</c:v>
                </c:pt>
                <c:pt idx="1">
                  <c:v>135.982</c:v>
                </c:pt>
                <c:pt idx="2">
                  <c:v>135.16800000000001</c:v>
                </c:pt>
                <c:pt idx="3">
                  <c:v>151.59399999999999</c:v>
                </c:pt>
                <c:pt idx="4">
                  <c:v>149.649</c:v>
                </c:pt>
                <c:pt idx="5">
                  <c:v>158.71700000000001</c:v>
                </c:pt>
                <c:pt idx="6">
                  <c:v>162.28</c:v>
                </c:pt>
                <c:pt idx="7">
                  <c:v>168.66</c:v>
                </c:pt>
                <c:pt idx="8">
                  <c:v>165.59800000000001</c:v>
                </c:pt>
                <c:pt idx="9">
                  <c:v>168.09100000000001</c:v>
                </c:pt>
                <c:pt idx="10">
                  <c:v>169.53299999999999</c:v>
                </c:pt>
                <c:pt idx="11">
                  <c:v>168.554</c:v>
                </c:pt>
                <c:pt idx="12">
                  <c:v>169.11699999999999</c:v>
                </c:pt>
                <c:pt idx="13">
                  <c:v>157.42599999999999</c:v>
                </c:pt>
                <c:pt idx="14">
                  <c:v>147.446</c:v>
                </c:pt>
                <c:pt idx="15">
                  <c:v>141.41399999999999</c:v>
                </c:pt>
                <c:pt idx="16">
                  <c:v>123.196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37-48C5-92B4-15D647ADFAAB}"/>
            </c:ext>
          </c:extLst>
        </c:ser>
        <c:ser>
          <c:idx val="1"/>
          <c:order val="1"/>
          <c:tx>
            <c:v>RCA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RCA!$E$3:$E$19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RCA!$F$3:$F$19</c:f>
              <c:numCache>
                <c:formatCode>General</c:formatCode>
                <c:ptCount val="17"/>
                <c:pt idx="0">
                  <c:v>124.565</c:v>
                </c:pt>
                <c:pt idx="1">
                  <c:v>132.297</c:v>
                </c:pt>
                <c:pt idx="2">
                  <c:v>138.16900000000001</c:v>
                </c:pt>
                <c:pt idx="3">
                  <c:v>146.006</c:v>
                </c:pt>
                <c:pt idx="4">
                  <c:v>153.24</c:v>
                </c:pt>
                <c:pt idx="5">
                  <c:v>158.71700000000001</c:v>
                </c:pt>
                <c:pt idx="6">
                  <c:v>162.28</c:v>
                </c:pt>
                <c:pt idx="7">
                  <c:v>168.66</c:v>
                </c:pt>
                <c:pt idx="8">
                  <c:v>168.63200000000001</c:v>
                </c:pt>
                <c:pt idx="9">
                  <c:v>169.77199999999999</c:v>
                </c:pt>
                <c:pt idx="10">
                  <c:v>169.38200000000001</c:v>
                </c:pt>
                <c:pt idx="11">
                  <c:v>168.554</c:v>
                </c:pt>
                <c:pt idx="12">
                  <c:v>170.446</c:v>
                </c:pt>
                <c:pt idx="13">
                  <c:v>160.71600000000001</c:v>
                </c:pt>
                <c:pt idx="14">
                  <c:v>151.11799999999999</c:v>
                </c:pt>
                <c:pt idx="15">
                  <c:v>150.239</c:v>
                </c:pt>
                <c:pt idx="16">
                  <c:v>136.12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37-48C5-92B4-15D647ADFAAB}"/>
            </c:ext>
          </c:extLst>
        </c:ser>
        <c:ser>
          <c:idx val="2"/>
          <c:order val="2"/>
          <c:tx>
            <c:v>RCE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RCE!$E$3:$E$19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RCE!$F$3:$F$19</c:f>
              <c:numCache>
                <c:formatCode>General</c:formatCode>
                <c:ptCount val="17"/>
                <c:pt idx="0">
                  <c:v>124.023</c:v>
                </c:pt>
                <c:pt idx="1">
                  <c:v>132.25800000000001</c:v>
                </c:pt>
                <c:pt idx="2">
                  <c:v>138.16900000000001</c:v>
                </c:pt>
                <c:pt idx="3">
                  <c:v>146.006</c:v>
                </c:pt>
                <c:pt idx="4">
                  <c:v>153.24</c:v>
                </c:pt>
                <c:pt idx="5">
                  <c:v>159.43</c:v>
                </c:pt>
                <c:pt idx="6">
                  <c:v>163.97300000000001</c:v>
                </c:pt>
                <c:pt idx="7">
                  <c:v>171.51300000000001</c:v>
                </c:pt>
                <c:pt idx="8">
                  <c:v>173.60400000000001</c:v>
                </c:pt>
                <c:pt idx="9">
                  <c:v>176.392</c:v>
                </c:pt>
                <c:pt idx="10">
                  <c:v>175.23099999999999</c:v>
                </c:pt>
                <c:pt idx="11">
                  <c:v>172.971</c:v>
                </c:pt>
                <c:pt idx="12">
                  <c:v>173.91</c:v>
                </c:pt>
                <c:pt idx="13">
                  <c:v>166.745</c:v>
                </c:pt>
                <c:pt idx="14">
                  <c:v>161.286</c:v>
                </c:pt>
                <c:pt idx="15">
                  <c:v>159.70500000000001</c:v>
                </c:pt>
                <c:pt idx="16">
                  <c:v>144.77199999999999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37-48C5-92B4-15D647ADFAAB}"/>
            </c:ext>
          </c:extLst>
        </c:ser>
        <c:ser>
          <c:idx val="3"/>
          <c:order val="3"/>
          <c:tx>
            <c:v>AAA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RAA!$E$3:$E$19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RAA!$F$3:$F$19</c:f>
              <c:numCache>
                <c:formatCode>General</c:formatCode>
                <c:ptCount val="17"/>
                <c:pt idx="0">
                  <c:v>124.023</c:v>
                </c:pt>
                <c:pt idx="1">
                  <c:v>132.25800000000001</c:v>
                </c:pt>
                <c:pt idx="2">
                  <c:v>138.16900000000001</c:v>
                </c:pt>
                <c:pt idx="3">
                  <c:v>146.006</c:v>
                </c:pt>
                <c:pt idx="4">
                  <c:v>153.24</c:v>
                </c:pt>
                <c:pt idx="5">
                  <c:v>160.71299999999999</c:v>
                </c:pt>
                <c:pt idx="6">
                  <c:v>164.34200000000001</c:v>
                </c:pt>
                <c:pt idx="7">
                  <c:v>171.51300000000001</c:v>
                </c:pt>
                <c:pt idx="8">
                  <c:v>173.60400000000001</c:v>
                </c:pt>
                <c:pt idx="9">
                  <c:v>176.886</c:v>
                </c:pt>
                <c:pt idx="10">
                  <c:v>176.74600000000001</c:v>
                </c:pt>
                <c:pt idx="11">
                  <c:v>173.77799999999999</c:v>
                </c:pt>
                <c:pt idx="12">
                  <c:v>174.524</c:v>
                </c:pt>
                <c:pt idx="13">
                  <c:v>168.74799999999999</c:v>
                </c:pt>
                <c:pt idx="14">
                  <c:v>166.00800000000001</c:v>
                </c:pt>
                <c:pt idx="15">
                  <c:v>161.19800000000001</c:v>
                </c:pt>
                <c:pt idx="16">
                  <c:v>146.80000000000001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37-48C5-92B4-15D647ADFAAB}"/>
            </c:ext>
          </c:extLst>
        </c:ser>
        <c:ser>
          <c:idx val="4"/>
          <c:order val="4"/>
          <c:tx>
            <c:v>Optimizado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Optimizado!$E$3:$E$19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Optimizado!$F$3:$F$19</c:f>
              <c:numCache>
                <c:formatCode>General</c:formatCode>
                <c:ptCount val="17"/>
                <c:pt idx="0">
                  <c:v>124.023</c:v>
                </c:pt>
                <c:pt idx="1">
                  <c:v>132.25800000000001</c:v>
                </c:pt>
                <c:pt idx="2">
                  <c:v>138.71199999999999</c:v>
                </c:pt>
                <c:pt idx="3">
                  <c:v>146.006</c:v>
                </c:pt>
                <c:pt idx="4">
                  <c:v>153.24</c:v>
                </c:pt>
                <c:pt idx="5">
                  <c:v>160.71299999999999</c:v>
                </c:pt>
                <c:pt idx="6">
                  <c:v>164.12799999999999</c:v>
                </c:pt>
                <c:pt idx="7">
                  <c:v>171.51300000000001</c:v>
                </c:pt>
                <c:pt idx="8">
                  <c:v>173.60400000000001</c:v>
                </c:pt>
                <c:pt idx="9">
                  <c:v>176.886</c:v>
                </c:pt>
                <c:pt idx="10">
                  <c:v>177.32599999999999</c:v>
                </c:pt>
                <c:pt idx="11">
                  <c:v>176.29300000000001</c:v>
                </c:pt>
                <c:pt idx="12">
                  <c:v>174.51400000000001</c:v>
                </c:pt>
                <c:pt idx="13">
                  <c:v>168.74799999999999</c:v>
                </c:pt>
                <c:pt idx="14">
                  <c:v>166.53299999999999</c:v>
                </c:pt>
                <c:pt idx="15">
                  <c:v>160.23699999999999</c:v>
                </c:pt>
                <c:pt idx="16">
                  <c:v>148.12799999999999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37-48C5-92B4-15D647ADF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299648"/>
        <c:axId val="-837311616"/>
      </c:scatterChart>
      <c:valAx>
        <c:axId val="-83729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11616"/>
        <c:crosses val="autoZero"/>
        <c:crossBetween val="midCat"/>
      </c:valAx>
      <c:valAx>
        <c:axId val="-83731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Par (N·m)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299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Avance y duración de la combustión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'Avance y duracion'!$H$3:$H$19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'Avance y duracion'!$J$3:$J$19</c:f>
              <c:numCache>
                <c:formatCode>General</c:formatCode>
                <c:ptCount val="17"/>
                <c:pt idx="0">
                  <c:v>9.6588499999999993</c:v>
                </c:pt>
                <c:pt idx="1">
                  <c:v>10.692299999999999</c:v>
                </c:pt>
                <c:pt idx="2">
                  <c:v>10.628299999999999</c:v>
                </c:pt>
                <c:pt idx="3">
                  <c:v>11.9199</c:v>
                </c:pt>
                <c:pt idx="4">
                  <c:v>11.7669</c:v>
                </c:pt>
                <c:pt idx="5">
                  <c:v>12.48</c:v>
                </c:pt>
                <c:pt idx="6">
                  <c:v>12.7601</c:v>
                </c:pt>
                <c:pt idx="7">
                  <c:v>13.261799999999999</c:v>
                </c:pt>
                <c:pt idx="8">
                  <c:v>13.021000000000001</c:v>
                </c:pt>
                <c:pt idx="9">
                  <c:v>13.2171</c:v>
                </c:pt>
                <c:pt idx="10">
                  <c:v>13.330500000000001</c:v>
                </c:pt>
                <c:pt idx="11">
                  <c:v>13.253500000000001</c:v>
                </c:pt>
                <c:pt idx="12">
                  <c:v>13.297800000000001</c:v>
                </c:pt>
                <c:pt idx="13">
                  <c:v>12.378500000000001</c:v>
                </c:pt>
                <c:pt idx="14">
                  <c:v>11.5937</c:v>
                </c:pt>
                <c:pt idx="15">
                  <c:v>11.1195</c:v>
                </c:pt>
                <c:pt idx="16">
                  <c:v>9.6869800000000001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19-4AD6-8728-3823F2FCC41C}"/>
            </c:ext>
          </c:extLst>
        </c:ser>
        <c:ser>
          <c:idx val="1"/>
          <c:order val="1"/>
          <c:tx>
            <c:v>RCA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RCA!$H$3:$H$19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RCA!$J$3:$J$19</c:f>
              <c:numCache>
                <c:formatCode>General</c:formatCode>
                <c:ptCount val="17"/>
                <c:pt idx="0">
                  <c:v>9.7946000000000009</c:v>
                </c:pt>
                <c:pt idx="1">
                  <c:v>10.4026</c:v>
                </c:pt>
                <c:pt idx="2">
                  <c:v>10.8643</c:v>
                </c:pt>
                <c:pt idx="3">
                  <c:v>11.480499999999999</c:v>
                </c:pt>
                <c:pt idx="4">
                  <c:v>12.0494</c:v>
                </c:pt>
                <c:pt idx="5">
                  <c:v>12.48</c:v>
                </c:pt>
                <c:pt idx="6">
                  <c:v>12.7601</c:v>
                </c:pt>
                <c:pt idx="7">
                  <c:v>13.261799999999999</c:v>
                </c:pt>
                <c:pt idx="8">
                  <c:v>13.2597</c:v>
                </c:pt>
                <c:pt idx="9">
                  <c:v>13.3492</c:v>
                </c:pt>
                <c:pt idx="10">
                  <c:v>13.3186</c:v>
                </c:pt>
                <c:pt idx="11">
                  <c:v>13.253500000000001</c:v>
                </c:pt>
                <c:pt idx="12">
                  <c:v>13.402200000000001</c:v>
                </c:pt>
                <c:pt idx="13">
                  <c:v>12.6372</c:v>
                </c:pt>
                <c:pt idx="14">
                  <c:v>11.8825</c:v>
                </c:pt>
                <c:pt idx="15">
                  <c:v>11.8134</c:v>
                </c:pt>
                <c:pt idx="16">
                  <c:v>10.703200000000001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19-4AD6-8728-3823F2FCC41C}"/>
            </c:ext>
          </c:extLst>
        </c:ser>
        <c:ser>
          <c:idx val="2"/>
          <c:order val="2"/>
          <c:tx>
            <c:v>RCE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RCE!$H$3:$H$19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RCE!$J$3:$J$19</c:f>
              <c:numCache>
                <c:formatCode>General</c:formatCode>
                <c:ptCount val="17"/>
                <c:pt idx="0">
                  <c:v>9.7519899999999993</c:v>
                </c:pt>
                <c:pt idx="1">
                  <c:v>10.3995</c:v>
                </c:pt>
                <c:pt idx="2">
                  <c:v>10.8643</c:v>
                </c:pt>
                <c:pt idx="3">
                  <c:v>11.480499999999999</c:v>
                </c:pt>
                <c:pt idx="4">
                  <c:v>12.0494</c:v>
                </c:pt>
                <c:pt idx="5">
                  <c:v>12.536</c:v>
                </c:pt>
                <c:pt idx="6">
                  <c:v>12.8933</c:v>
                </c:pt>
                <c:pt idx="7">
                  <c:v>13.4862</c:v>
                </c:pt>
                <c:pt idx="8">
                  <c:v>13.650600000000001</c:v>
                </c:pt>
                <c:pt idx="9">
                  <c:v>13.8698</c:v>
                </c:pt>
                <c:pt idx="10">
                  <c:v>13.778499999999999</c:v>
                </c:pt>
                <c:pt idx="11">
                  <c:v>13.6008</c:v>
                </c:pt>
                <c:pt idx="12">
                  <c:v>13.6746</c:v>
                </c:pt>
                <c:pt idx="13">
                  <c:v>13.1113</c:v>
                </c:pt>
                <c:pt idx="14">
                  <c:v>12.682</c:v>
                </c:pt>
                <c:pt idx="15">
                  <c:v>12.557700000000001</c:v>
                </c:pt>
                <c:pt idx="16">
                  <c:v>11.3835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19-4AD6-8728-3823F2FCC41C}"/>
            </c:ext>
          </c:extLst>
        </c:ser>
        <c:ser>
          <c:idx val="3"/>
          <c:order val="3"/>
          <c:tx>
            <c:v>AAA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RAA!$H$3:$H$19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RAA!$J$3:$J$19</c:f>
              <c:numCache>
                <c:formatCode>General</c:formatCode>
                <c:ptCount val="17"/>
                <c:pt idx="0">
                  <c:v>9.7519899999999993</c:v>
                </c:pt>
                <c:pt idx="1">
                  <c:v>10.3995</c:v>
                </c:pt>
                <c:pt idx="2">
                  <c:v>10.8643</c:v>
                </c:pt>
                <c:pt idx="3">
                  <c:v>11.480499999999999</c:v>
                </c:pt>
                <c:pt idx="4">
                  <c:v>12.0494</c:v>
                </c:pt>
                <c:pt idx="5">
                  <c:v>12.636900000000001</c:v>
                </c:pt>
                <c:pt idx="6">
                  <c:v>12.9223</c:v>
                </c:pt>
                <c:pt idx="7">
                  <c:v>13.4862</c:v>
                </c:pt>
                <c:pt idx="8">
                  <c:v>13.650600000000001</c:v>
                </c:pt>
                <c:pt idx="9">
                  <c:v>13.9086</c:v>
                </c:pt>
                <c:pt idx="10">
                  <c:v>13.897600000000001</c:v>
                </c:pt>
                <c:pt idx="11">
                  <c:v>13.664300000000001</c:v>
                </c:pt>
                <c:pt idx="12">
                  <c:v>13.723000000000001</c:v>
                </c:pt>
                <c:pt idx="13">
                  <c:v>13.268700000000001</c:v>
                </c:pt>
                <c:pt idx="14">
                  <c:v>13.0533</c:v>
                </c:pt>
                <c:pt idx="15">
                  <c:v>12.6751</c:v>
                </c:pt>
                <c:pt idx="16">
                  <c:v>11.542999999999999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19-4AD6-8728-3823F2FCC41C}"/>
            </c:ext>
          </c:extLst>
        </c:ser>
        <c:ser>
          <c:idx val="4"/>
          <c:order val="4"/>
          <c:tx>
            <c:v>Optimizado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Optimizado!$H$3:$H$19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Optimizado!$J$3:$J$19</c:f>
              <c:numCache>
                <c:formatCode>General</c:formatCode>
                <c:ptCount val="17"/>
                <c:pt idx="0">
                  <c:v>9.7519899999999993</c:v>
                </c:pt>
                <c:pt idx="1">
                  <c:v>10.3995</c:v>
                </c:pt>
                <c:pt idx="2">
                  <c:v>10.907</c:v>
                </c:pt>
                <c:pt idx="3">
                  <c:v>11.480499999999999</c:v>
                </c:pt>
                <c:pt idx="4">
                  <c:v>12.0494</c:v>
                </c:pt>
                <c:pt idx="5">
                  <c:v>12.636900000000001</c:v>
                </c:pt>
                <c:pt idx="6">
                  <c:v>12.9055</c:v>
                </c:pt>
                <c:pt idx="7">
                  <c:v>13.4862</c:v>
                </c:pt>
                <c:pt idx="8">
                  <c:v>13.650600000000001</c:v>
                </c:pt>
                <c:pt idx="9">
                  <c:v>13.9086</c:v>
                </c:pt>
                <c:pt idx="10">
                  <c:v>13.943199999999999</c:v>
                </c:pt>
                <c:pt idx="11">
                  <c:v>13.862</c:v>
                </c:pt>
                <c:pt idx="12">
                  <c:v>13.722099999999999</c:v>
                </c:pt>
                <c:pt idx="13">
                  <c:v>13.268700000000001</c:v>
                </c:pt>
                <c:pt idx="14">
                  <c:v>13.0946</c:v>
                </c:pt>
                <c:pt idx="15">
                  <c:v>12.599500000000001</c:v>
                </c:pt>
                <c:pt idx="16">
                  <c:v>11.647399999999999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E19-4AD6-8728-3823F2FCC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03456"/>
        <c:axId val="-837309440"/>
      </c:scatterChart>
      <c:valAx>
        <c:axId val="-837303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9440"/>
        <c:crosses val="autoZero"/>
        <c:crossBetween val="midCat"/>
      </c:valAx>
      <c:valAx>
        <c:axId val="-83730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pme</a:t>
                </a:r>
                <a:r>
                  <a:rPr lang="es-ES" baseline="0"/>
                  <a:t> (bar</a:t>
                </a:r>
                <a:r>
                  <a:rPr lang="es-ES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Avance y duración de la combustión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'Avance y duracion'!$A$24:$A$40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'Avance y duracion'!$B$24:$B$40</c:f>
              <c:numCache>
                <c:formatCode>General</c:formatCode>
                <c:ptCount val="17"/>
                <c:pt idx="0">
                  <c:v>0.32876899999999998</c:v>
                </c:pt>
                <c:pt idx="1">
                  <c:v>0.345636</c:v>
                </c:pt>
                <c:pt idx="2">
                  <c:v>0.35702200000000001</c:v>
                </c:pt>
                <c:pt idx="3">
                  <c:v>0.36369099999999999</c:v>
                </c:pt>
                <c:pt idx="4">
                  <c:v>0.36765199999999998</c:v>
                </c:pt>
                <c:pt idx="5">
                  <c:v>0.37015500000000001</c:v>
                </c:pt>
                <c:pt idx="6">
                  <c:v>0.37033899999999997</c:v>
                </c:pt>
                <c:pt idx="7">
                  <c:v>0.37212000000000001</c:v>
                </c:pt>
                <c:pt idx="8">
                  <c:v>0.37498799999999999</c:v>
                </c:pt>
                <c:pt idx="9">
                  <c:v>0.37497200000000003</c:v>
                </c:pt>
                <c:pt idx="10">
                  <c:v>0.37363400000000002</c:v>
                </c:pt>
                <c:pt idx="11">
                  <c:v>0.371726</c:v>
                </c:pt>
                <c:pt idx="12">
                  <c:v>0.37031399999999998</c:v>
                </c:pt>
                <c:pt idx="13">
                  <c:v>0.365846</c:v>
                </c:pt>
                <c:pt idx="14">
                  <c:v>0.36163400000000001</c:v>
                </c:pt>
                <c:pt idx="15">
                  <c:v>0.36087599999999997</c:v>
                </c:pt>
                <c:pt idx="16">
                  <c:v>0.359232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5E-4B6E-8528-2C8DEEF1CDBC}"/>
            </c:ext>
          </c:extLst>
        </c:ser>
        <c:ser>
          <c:idx val="1"/>
          <c:order val="1"/>
          <c:tx>
            <c:v>RCA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RCA!$A$24:$A$40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RCA!$B$24:$B$40</c:f>
              <c:numCache>
                <c:formatCode>General</c:formatCode>
                <c:ptCount val="17"/>
                <c:pt idx="0">
                  <c:v>0.32898100000000002</c:v>
                </c:pt>
                <c:pt idx="1">
                  <c:v>0.34538000000000002</c:v>
                </c:pt>
                <c:pt idx="2">
                  <c:v>0.35677599999999998</c:v>
                </c:pt>
                <c:pt idx="3">
                  <c:v>0.36326799999999998</c:v>
                </c:pt>
                <c:pt idx="4">
                  <c:v>0.36804199999999998</c:v>
                </c:pt>
                <c:pt idx="5">
                  <c:v>0.37015500000000001</c:v>
                </c:pt>
                <c:pt idx="6">
                  <c:v>0.37033899999999997</c:v>
                </c:pt>
                <c:pt idx="7">
                  <c:v>0.37212000000000001</c:v>
                </c:pt>
                <c:pt idx="8">
                  <c:v>0.37493500000000002</c:v>
                </c:pt>
                <c:pt idx="9">
                  <c:v>0.37482199999999999</c:v>
                </c:pt>
                <c:pt idx="10">
                  <c:v>0.37378400000000001</c:v>
                </c:pt>
                <c:pt idx="11">
                  <c:v>0.371726</c:v>
                </c:pt>
                <c:pt idx="12">
                  <c:v>0.37026399999999998</c:v>
                </c:pt>
                <c:pt idx="13">
                  <c:v>0.36560999999999999</c:v>
                </c:pt>
                <c:pt idx="14">
                  <c:v>0.36186600000000002</c:v>
                </c:pt>
                <c:pt idx="15">
                  <c:v>0.36129099999999997</c:v>
                </c:pt>
                <c:pt idx="16">
                  <c:v>0.36021399999999998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5E-4B6E-8528-2C8DEEF1CDBC}"/>
            </c:ext>
          </c:extLst>
        </c:ser>
        <c:ser>
          <c:idx val="2"/>
          <c:order val="2"/>
          <c:tx>
            <c:v>RCE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RCE!$A$24:$A$40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RCE!$B$24:$B$40</c:f>
              <c:numCache>
                <c:formatCode>General</c:formatCode>
                <c:ptCount val="17"/>
                <c:pt idx="0">
                  <c:v>0.32889600000000002</c:v>
                </c:pt>
                <c:pt idx="1">
                  <c:v>0.34558899999999998</c:v>
                </c:pt>
                <c:pt idx="2">
                  <c:v>0.35677599999999998</c:v>
                </c:pt>
                <c:pt idx="3">
                  <c:v>0.36326799999999998</c:v>
                </c:pt>
                <c:pt idx="4">
                  <c:v>0.36804199999999998</c:v>
                </c:pt>
                <c:pt idx="5">
                  <c:v>0.37068299999999998</c:v>
                </c:pt>
                <c:pt idx="6">
                  <c:v>0.37105199999999999</c:v>
                </c:pt>
                <c:pt idx="7">
                  <c:v>0.37288900000000003</c:v>
                </c:pt>
                <c:pt idx="8">
                  <c:v>0.37535800000000002</c:v>
                </c:pt>
                <c:pt idx="9">
                  <c:v>0.37584600000000001</c:v>
                </c:pt>
                <c:pt idx="10">
                  <c:v>0.37518299999999999</c:v>
                </c:pt>
                <c:pt idx="11">
                  <c:v>0.37353399999999998</c:v>
                </c:pt>
                <c:pt idx="12">
                  <c:v>0.37184200000000001</c:v>
                </c:pt>
                <c:pt idx="13">
                  <c:v>0.36854599999999998</c:v>
                </c:pt>
                <c:pt idx="14">
                  <c:v>0.36500899999999997</c:v>
                </c:pt>
                <c:pt idx="15">
                  <c:v>0.36327399999999999</c:v>
                </c:pt>
                <c:pt idx="16">
                  <c:v>0.36185099999999998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5E-4B6E-8528-2C8DEEF1CDBC}"/>
            </c:ext>
          </c:extLst>
        </c:ser>
        <c:ser>
          <c:idx val="3"/>
          <c:order val="3"/>
          <c:tx>
            <c:v>AAA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RAA!$A$24:$A$40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RAA!$B$24:$B$40</c:f>
              <c:numCache>
                <c:formatCode>General</c:formatCode>
                <c:ptCount val="17"/>
                <c:pt idx="0">
                  <c:v>0.32889600000000002</c:v>
                </c:pt>
                <c:pt idx="1">
                  <c:v>0.34558899999999998</c:v>
                </c:pt>
                <c:pt idx="2">
                  <c:v>0.35677599999999998</c:v>
                </c:pt>
                <c:pt idx="3">
                  <c:v>0.36326799999999998</c:v>
                </c:pt>
                <c:pt idx="4">
                  <c:v>0.36804199999999998</c:v>
                </c:pt>
                <c:pt idx="5">
                  <c:v>0.37147599999999997</c:v>
                </c:pt>
                <c:pt idx="6">
                  <c:v>0.371562</c:v>
                </c:pt>
                <c:pt idx="7">
                  <c:v>0.37288900000000003</c:v>
                </c:pt>
                <c:pt idx="8">
                  <c:v>0.37535800000000002</c:v>
                </c:pt>
                <c:pt idx="9">
                  <c:v>0.37610700000000002</c:v>
                </c:pt>
                <c:pt idx="10">
                  <c:v>0.37587300000000001</c:v>
                </c:pt>
                <c:pt idx="11">
                  <c:v>0.373948</c:v>
                </c:pt>
                <c:pt idx="12">
                  <c:v>0.372118</c:v>
                </c:pt>
                <c:pt idx="13">
                  <c:v>0.36876700000000001</c:v>
                </c:pt>
                <c:pt idx="14">
                  <c:v>0.36545100000000003</c:v>
                </c:pt>
                <c:pt idx="15">
                  <c:v>0.36369499999999999</c:v>
                </c:pt>
                <c:pt idx="16">
                  <c:v>0.36223899999999998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35E-4B6E-8528-2C8DEEF1CDBC}"/>
            </c:ext>
          </c:extLst>
        </c:ser>
        <c:ser>
          <c:idx val="4"/>
          <c:order val="4"/>
          <c:tx>
            <c:v>Optimizado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Optimizado!$A$24:$A$40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Optimizado!$B$24:$B$40</c:f>
              <c:numCache>
                <c:formatCode>General</c:formatCode>
                <c:ptCount val="17"/>
                <c:pt idx="0">
                  <c:v>0.32889600000000002</c:v>
                </c:pt>
                <c:pt idx="1">
                  <c:v>0.34558899999999998</c:v>
                </c:pt>
                <c:pt idx="2">
                  <c:v>0.35808699999999999</c:v>
                </c:pt>
                <c:pt idx="3">
                  <c:v>0.36326799999999998</c:v>
                </c:pt>
                <c:pt idx="4">
                  <c:v>0.36804199999999998</c:v>
                </c:pt>
                <c:pt idx="5">
                  <c:v>0.37147599999999997</c:v>
                </c:pt>
                <c:pt idx="6">
                  <c:v>0.37146499999999999</c:v>
                </c:pt>
                <c:pt idx="7">
                  <c:v>0.37288900000000003</c:v>
                </c:pt>
                <c:pt idx="8">
                  <c:v>0.37535800000000002</c:v>
                </c:pt>
                <c:pt idx="9">
                  <c:v>0.37610700000000002</c:v>
                </c:pt>
                <c:pt idx="10">
                  <c:v>0.37561299999999997</c:v>
                </c:pt>
                <c:pt idx="11">
                  <c:v>0.37320300000000001</c:v>
                </c:pt>
                <c:pt idx="12">
                  <c:v>0.37307400000000002</c:v>
                </c:pt>
                <c:pt idx="13">
                  <c:v>0.36876700000000001</c:v>
                </c:pt>
                <c:pt idx="14">
                  <c:v>0.361655</c:v>
                </c:pt>
                <c:pt idx="15">
                  <c:v>0.36196400000000001</c:v>
                </c:pt>
                <c:pt idx="16">
                  <c:v>0.363869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35E-4B6E-8528-2C8DEEF1C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02912"/>
        <c:axId val="-837308896"/>
      </c:scatterChart>
      <c:valAx>
        <c:axId val="-83730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8896"/>
        <c:crosses val="autoZero"/>
        <c:crossBetween val="midCat"/>
      </c:valAx>
      <c:valAx>
        <c:axId val="-837308896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Rendimiento indicado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2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Avance y duración de la combustión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'Avance y duracion'!$E$24:$E$40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'Avance y duracion'!$F$24:$F$40</c:f>
              <c:numCache>
                <c:formatCode>General</c:formatCode>
                <c:ptCount val="17"/>
                <c:pt idx="0">
                  <c:v>0.29950100000000002</c:v>
                </c:pt>
                <c:pt idx="1">
                  <c:v>0.31548100000000001</c:v>
                </c:pt>
                <c:pt idx="2">
                  <c:v>0.323766</c:v>
                </c:pt>
                <c:pt idx="3">
                  <c:v>0.33094499999999999</c:v>
                </c:pt>
                <c:pt idx="4">
                  <c:v>0.33244499999999999</c:v>
                </c:pt>
                <c:pt idx="5">
                  <c:v>0.33441100000000001</c:v>
                </c:pt>
                <c:pt idx="6">
                  <c:v>0.33327899999999999</c:v>
                </c:pt>
                <c:pt idx="7">
                  <c:v>0.33421600000000001</c:v>
                </c:pt>
                <c:pt idx="8">
                  <c:v>0.33437600000000001</c:v>
                </c:pt>
                <c:pt idx="9">
                  <c:v>0.33294699999999999</c:v>
                </c:pt>
                <c:pt idx="10">
                  <c:v>0.33084799999999998</c:v>
                </c:pt>
                <c:pt idx="11">
                  <c:v>0.32826899999999998</c:v>
                </c:pt>
                <c:pt idx="12">
                  <c:v>0.32523299999999999</c:v>
                </c:pt>
                <c:pt idx="13">
                  <c:v>0.31670999999999999</c:v>
                </c:pt>
                <c:pt idx="14">
                  <c:v>0.30921300000000002</c:v>
                </c:pt>
                <c:pt idx="15">
                  <c:v>0.30593799999999999</c:v>
                </c:pt>
                <c:pt idx="16">
                  <c:v>0.29588300000000001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25-4CA3-BE07-CF4EE1BCF187}"/>
            </c:ext>
          </c:extLst>
        </c:ser>
        <c:ser>
          <c:idx val="1"/>
          <c:order val="1"/>
          <c:tx>
            <c:v>RCA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RCA!$E$24:$E$40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RCA!$F$24:$F$40</c:f>
              <c:numCache>
                <c:formatCode>General</c:formatCode>
                <c:ptCount val="17"/>
                <c:pt idx="0">
                  <c:v>0.29996699999999998</c:v>
                </c:pt>
                <c:pt idx="1">
                  <c:v>0.31467200000000001</c:v>
                </c:pt>
                <c:pt idx="2">
                  <c:v>0.32433099999999998</c:v>
                </c:pt>
                <c:pt idx="3">
                  <c:v>0.32965299999999997</c:v>
                </c:pt>
                <c:pt idx="4">
                  <c:v>0.333314</c:v>
                </c:pt>
                <c:pt idx="5">
                  <c:v>0.33441100000000001</c:v>
                </c:pt>
                <c:pt idx="6">
                  <c:v>0.33327899999999999</c:v>
                </c:pt>
                <c:pt idx="7">
                  <c:v>0.33421600000000001</c:v>
                </c:pt>
                <c:pt idx="8">
                  <c:v>0.334897</c:v>
                </c:pt>
                <c:pt idx="9">
                  <c:v>0.33312999999999998</c:v>
                </c:pt>
                <c:pt idx="10">
                  <c:v>0.33101199999999997</c:v>
                </c:pt>
                <c:pt idx="11">
                  <c:v>0.32826899999999998</c:v>
                </c:pt>
                <c:pt idx="12">
                  <c:v>0.32547700000000002</c:v>
                </c:pt>
                <c:pt idx="13">
                  <c:v>0.31730700000000001</c:v>
                </c:pt>
                <c:pt idx="14">
                  <c:v>0.31042500000000001</c:v>
                </c:pt>
                <c:pt idx="15">
                  <c:v>0.308863</c:v>
                </c:pt>
                <c:pt idx="16">
                  <c:v>0.30146400000000001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25-4CA3-BE07-CF4EE1BCF187}"/>
            </c:ext>
          </c:extLst>
        </c:ser>
        <c:ser>
          <c:idx val="2"/>
          <c:order val="2"/>
          <c:tx>
            <c:v>RCE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RCE!$E$24:$E$40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RCE!$F$24:$F$40</c:f>
              <c:numCache>
                <c:formatCode>General</c:formatCode>
                <c:ptCount val="17"/>
                <c:pt idx="0">
                  <c:v>0.29978500000000002</c:v>
                </c:pt>
                <c:pt idx="1">
                  <c:v>0.314857</c:v>
                </c:pt>
                <c:pt idx="2">
                  <c:v>0.32433099999999998</c:v>
                </c:pt>
                <c:pt idx="3">
                  <c:v>0.32965299999999997</c:v>
                </c:pt>
                <c:pt idx="4">
                  <c:v>0.333314</c:v>
                </c:pt>
                <c:pt idx="5">
                  <c:v>0.33493600000000001</c:v>
                </c:pt>
                <c:pt idx="6">
                  <c:v>0.33427800000000002</c:v>
                </c:pt>
                <c:pt idx="7">
                  <c:v>0.33536899999999997</c:v>
                </c:pt>
                <c:pt idx="8">
                  <c:v>0.33616600000000002</c:v>
                </c:pt>
                <c:pt idx="9">
                  <c:v>0.33528000000000002</c:v>
                </c:pt>
                <c:pt idx="10">
                  <c:v>0.33338200000000001</c:v>
                </c:pt>
                <c:pt idx="11">
                  <c:v>0.33074700000000001</c:v>
                </c:pt>
                <c:pt idx="12">
                  <c:v>0.32751799999999998</c:v>
                </c:pt>
                <c:pt idx="13">
                  <c:v>0.32125100000000001</c:v>
                </c:pt>
                <c:pt idx="14">
                  <c:v>0.31573699999999999</c:v>
                </c:pt>
                <c:pt idx="15">
                  <c:v>0.31305699999999997</c:v>
                </c:pt>
                <c:pt idx="16">
                  <c:v>0.30563400000000002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25-4CA3-BE07-CF4EE1BCF187}"/>
            </c:ext>
          </c:extLst>
        </c:ser>
        <c:ser>
          <c:idx val="3"/>
          <c:order val="3"/>
          <c:tx>
            <c:v>AAA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RAA!$E$24:$E$40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RAA!$F$24:$F$40</c:f>
              <c:numCache>
                <c:formatCode>General</c:formatCode>
                <c:ptCount val="17"/>
                <c:pt idx="0">
                  <c:v>0.29978500000000002</c:v>
                </c:pt>
                <c:pt idx="1">
                  <c:v>0.314857</c:v>
                </c:pt>
                <c:pt idx="2">
                  <c:v>0.32433099999999998</c:v>
                </c:pt>
                <c:pt idx="3">
                  <c:v>0.32965299999999997</c:v>
                </c:pt>
                <c:pt idx="4">
                  <c:v>0.333314</c:v>
                </c:pt>
                <c:pt idx="5">
                  <c:v>0.33573700000000001</c:v>
                </c:pt>
                <c:pt idx="6">
                  <c:v>0.33479999999999999</c:v>
                </c:pt>
                <c:pt idx="7">
                  <c:v>0.33536899999999997</c:v>
                </c:pt>
                <c:pt idx="8">
                  <c:v>0.33616600000000002</c:v>
                </c:pt>
                <c:pt idx="9">
                  <c:v>0.33560099999999998</c:v>
                </c:pt>
                <c:pt idx="10">
                  <c:v>0.33427699999999999</c:v>
                </c:pt>
                <c:pt idx="11">
                  <c:v>0.33127000000000001</c:v>
                </c:pt>
                <c:pt idx="12">
                  <c:v>0.32794200000000001</c:v>
                </c:pt>
                <c:pt idx="13">
                  <c:v>0.32190000000000002</c:v>
                </c:pt>
                <c:pt idx="14">
                  <c:v>0.31723000000000001</c:v>
                </c:pt>
                <c:pt idx="15">
                  <c:v>0.31379099999999999</c:v>
                </c:pt>
                <c:pt idx="16">
                  <c:v>0.30657800000000002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25-4CA3-BE07-CF4EE1BCF187}"/>
            </c:ext>
          </c:extLst>
        </c:ser>
        <c:ser>
          <c:idx val="4"/>
          <c:order val="4"/>
          <c:tx>
            <c:v>Optimizado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Optimizado!$E$24:$E$40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Optimizado!$F$24:$F$40</c:f>
              <c:numCache>
                <c:formatCode>0,000,000</c:formatCode>
                <c:ptCount val="17"/>
                <c:pt idx="0">
                  <c:v>0.29978500000000002</c:v>
                </c:pt>
                <c:pt idx="1">
                  <c:v>0.314857</c:v>
                </c:pt>
                <c:pt idx="2">
                  <c:v>0.32556400000000002</c:v>
                </c:pt>
                <c:pt idx="3">
                  <c:v>0.32965299999999997</c:v>
                </c:pt>
                <c:pt idx="4">
                  <c:v>0.333314</c:v>
                </c:pt>
                <c:pt idx="5">
                  <c:v>0.33573700000000001</c:v>
                </c:pt>
                <c:pt idx="6">
                  <c:v>0.334677</c:v>
                </c:pt>
                <c:pt idx="7">
                  <c:v>0.33536899999999997</c:v>
                </c:pt>
                <c:pt idx="8">
                  <c:v>0.33616600000000002</c:v>
                </c:pt>
                <c:pt idx="9">
                  <c:v>0.33560099999999998</c:v>
                </c:pt>
                <c:pt idx="10">
                  <c:v>0.33412999999999998</c:v>
                </c:pt>
                <c:pt idx="11">
                  <c:v>0.33107999999999999</c:v>
                </c:pt>
                <c:pt idx="12">
                  <c:v>0.32878299999999999</c:v>
                </c:pt>
                <c:pt idx="13">
                  <c:v>0.32190000000000002</c:v>
                </c:pt>
                <c:pt idx="14">
                  <c:v>0.31394300000000003</c:v>
                </c:pt>
                <c:pt idx="15">
                  <c:v>0.31206099999999998</c:v>
                </c:pt>
                <c:pt idx="16">
                  <c:v>0.30835499999999999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25-4CA3-BE07-CF4EE1BCF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14880"/>
        <c:axId val="-837314336"/>
      </c:scatterChart>
      <c:valAx>
        <c:axId val="-837314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14336"/>
        <c:crosses val="autoZero"/>
        <c:crossBetween val="midCat"/>
      </c:valAx>
      <c:valAx>
        <c:axId val="-83731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Rendimiento Efectivo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14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Avance y duración de la combustión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'Avance y duracion'!$H$24:$H$40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'Avance y duracion'!$I$24:$I$40</c:f>
              <c:numCache>
                <c:formatCode>General</c:formatCode>
                <c:ptCount val="17"/>
                <c:pt idx="0">
                  <c:v>0.91112199999999999</c:v>
                </c:pt>
                <c:pt idx="1">
                  <c:v>0.91284799999999999</c:v>
                </c:pt>
                <c:pt idx="2">
                  <c:v>0.90764400000000001</c:v>
                </c:pt>
                <c:pt idx="3">
                  <c:v>0.91009600000000002</c:v>
                </c:pt>
                <c:pt idx="4">
                  <c:v>0.90427800000000003</c:v>
                </c:pt>
                <c:pt idx="5">
                  <c:v>0.90343600000000002</c:v>
                </c:pt>
                <c:pt idx="6">
                  <c:v>0.90011300000000005</c:v>
                </c:pt>
                <c:pt idx="7">
                  <c:v>0.89815</c:v>
                </c:pt>
                <c:pt idx="8">
                  <c:v>0.89169799999999999</c:v>
                </c:pt>
                <c:pt idx="9">
                  <c:v>0.88792499999999996</c:v>
                </c:pt>
                <c:pt idx="10">
                  <c:v>0.88565099999999997</c:v>
                </c:pt>
                <c:pt idx="11">
                  <c:v>0.88309199999999999</c:v>
                </c:pt>
                <c:pt idx="12">
                  <c:v>0.87828700000000004</c:v>
                </c:pt>
                <c:pt idx="13">
                  <c:v>0.86569300000000005</c:v>
                </c:pt>
                <c:pt idx="14">
                  <c:v>0.85504500000000005</c:v>
                </c:pt>
                <c:pt idx="15">
                  <c:v>0.84776499999999999</c:v>
                </c:pt>
                <c:pt idx="16">
                  <c:v>0.82365500000000003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7B-4BBB-B4EB-239D09612929}"/>
            </c:ext>
          </c:extLst>
        </c:ser>
        <c:ser>
          <c:idx val="1"/>
          <c:order val="1"/>
          <c:tx>
            <c:v>RCA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RCA!$H$24:$H$40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RCA!$I$24:$I$40</c:f>
              <c:numCache>
                <c:formatCode>General</c:formatCode>
                <c:ptCount val="17"/>
                <c:pt idx="0">
                  <c:v>0.91194500000000001</c:v>
                </c:pt>
                <c:pt idx="1">
                  <c:v>0.91120000000000001</c:v>
                </c:pt>
                <c:pt idx="2">
                  <c:v>0.90905899999999995</c:v>
                </c:pt>
                <c:pt idx="3">
                  <c:v>0.90764900000000004</c:v>
                </c:pt>
                <c:pt idx="4">
                  <c:v>0.90592499999999998</c:v>
                </c:pt>
                <c:pt idx="5">
                  <c:v>0.90343600000000002</c:v>
                </c:pt>
                <c:pt idx="6">
                  <c:v>0.90011300000000005</c:v>
                </c:pt>
                <c:pt idx="7">
                  <c:v>0.89815</c:v>
                </c:pt>
                <c:pt idx="8">
                  <c:v>0.89321200000000001</c:v>
                </c:pt>
                <c:pt idx="9">
                  <c:v>0.88879399999999997</c:v>
                </c:pt>
                <c:pt idx="10">
                  <c:v>0.885571</c:v>
                </c:pt>
                <c:pt idx="11">
                  <c:v>0.88309199999999999</c:v>
                </c:pt>
                <c:pt idx="12">
                  <c:v>0.87904000000000004</c:v>
                </c:pt>
                <c:pt idx="13">
                  <c:v>0.86788200000000004</c:v>
                </c:pt>
                <c:pt idx="14">
                  <c:v>0.85784400000000005</c:v>
                </c:pt>
                <c:pt idx="15">
                  <c:v>0.85488799999999998</c:v>
                </c:pt>
                <c:pt idx="16">
                  <c:v>0.83690200000000003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7B-4BBB-B4EB-239D09612929}"/>
            </c:ext>
          </c:extLst>
        </c:ser>
        <c:ser>
          <c:idx val="2"/>
          <c:order val="2"/>
          <c:tx>
            <c:v>RCE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RCE!$H$24:$H$40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RCE!$I$24:$I$40</c:f>
              <c:numCache>
                <c:formatCode>General</c:formatCode>
                <c:ptCount val="17"/>
                <c:pt idx="0">
                  <c:v>0.91168899999999997</c:v>
                </c:pt>
                <c:pt idx="1">
                  <c:v>0.91118200000000005</c:v>
                </c:pt>
                <c:pt idx="2">
                  <c:v>0.90905899999999995</c:v>
                </c:pt>
                <c:pt idx="3">
                  <c:v>0.90764900000000004</c:v>
                </c:pt>
                <c:pt idx="4">
                  <c:v>0.90592499999999998</c:v>
                </c:pt>
                <c:pt idx="5">
                  <c:v>0.90375700000000003</c:v>
                </c:pt>
                <c:pt idx="6">
                  <c:v>0.90089399999999997</c:v>
                </c:pt>
                <c:pt idx="7">
                  <c:v>0.89944900000000005</c:v>
                </c:pt>
                <c:pt idx="8">
                  <c:v>0.89558800000000005</c:v>
                </c:pt>
                <c:pt idx="9">
                  <c:v>0.89207099999999995</c:v>
                </c:pt>
                <c:pt idx="10">
                  <c:v>0.88858300000000001</c:v>
                </c:pt>
                <c:pt idx="11">
                  <c:v>0.88545200000000002</c:v>
                </c:pt>
                <c:pt idx="12">
                  <c:v>0.88095400000000001</c:v>
                </c:pt>
                <c:pt idx="13">
                  <c:v>0.871695</c:v>
                </c:pt>
                <c:pt idx="14">
                  <c:v>0.865012</c:v>
                </c:pt>
                <c:pt idx="15">
                  <c:v>0.86176600000000003</c:v>
                </c:pt>
                <c:pt idx="16">
                  <c:v>0.84463999999999995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7B-4BBB-B4EB-239D09612929}"/>
            </c:ext>
          </c:extLst>
        </c:ser>
        <c:ser>
          <c:idx val="3"/>
          <c:order val="3"/>
          <c:tx>
            <c:v>AAA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RAA!$H$24:$H$40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RAA!$I$24:$I$40</c:f>
              <c:numCache>
                <c:formatCode>General</c:formatCode>
                <c:ptCount val="17"/>
                <c:pt idx="0">
                  <c:v>0.91168899999999997</c:v>
                </c:pt>
                <c:pt idx="1">
                  <c:v>0.91118200000000005</c:v>
                </c:pt>
                <c:pt idx="2">
                  <c:v>0.90905899999999995</c:v>
                </c:pt>
                <c:pt idx="3">
                  <c:v>0.90764900000000004</c:v>
                </c:pt>
                <c:pt idx="4">
                  <c:v>0.90592499999999998</c:v>
                </c:pt>
                <c:pt idx="5">
                  <c:v>0.90432800000000002</c:v>
                </c:pt>
                <c:pt idx="6">
                  <c:v>0.90106200000000003</c:v>
                </c:pt>
                <c:pt idx="7">
                  <c:v>0.89944900000000005</c:v>
                </c:pt>
                <c:pt idx="8">
                  <c:v>0.89558800000000005</c:v>
                </c:pt>
                <c:pt idx="9">
                  <c:v>0.89230699999999996</c:v>
                </c:pt>
                <c:pt idx="10">
                  <c:v>0.88933399999999996</c:v>
                </c:pt>
                <c:pt idx="11">
                  <c:v>0.88587199999999999</c:v>
                </c:pt>
                <c:pt idx="12">
                  <c:v>0.88128700000000004</c:v>
                </c:pt>
                <c:pt idx="13">
                  <c:v>0.87290800000000002</c:v>
                </c:pt>
                <c:pt idx="14">
                  <c:v>0.86807900000000005</c:v>
                </c:pt>
                <c:pt idx="15">
                  <c:v>0.86278600000000005</c:v>
                </c:pt>
                <c:pt idx="16">
                  <c:v>0.84634100000000001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7B-4BBB-B4EB-239D09612929}"/>
            </c:ext>
          </c:extLst>
        </c:ser>
        <c:ser>
          <c:idx val="4"/>
          <c:order val="4"/>
          <c:tx>
            <c:v>Optimizado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Optimizado!$H$24:$H$40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Optimizado!$I$24:$I$40</c:f>
              <c:numCache>
                <c:formatCode>General</c:formatCode>
                <c:ptCount val="17"/>
                <c:pt idx="0">
                  <c:v>0.91168899999999997</c:v>
                </c:pt>
                <c:pt idx="1">
                  <c:v>0.91118200000000005</c:v>
                </c:pt>
                <c:pt idx="2">
                  <c:v>0.90930900000000003</c:v>
                </c:pt>
                <c:pt idx="3">
                  <c:v>0.90764900000000004</c:v>
                </c:pt>
                <c:pt idx="4">
                  <c:v>0.90592499999999998</c:v>
                </c:pt>
                <c:pt idx="5">
                  <c:v>0.90432800000000002</c:v>
                </c:pt>
                <c:pt idx="6">
                  <c:v>0.90096500000000002</c:v>
                </c:pt>
                <c:pt idx="7">
                  <c:v>0.89944900000000005</c:v>
                </c:pt>
                <c:pt idx="8">
                  <c:v>0.89558800000000005</c:v>
                </c:pt>
                <c:pt idx="9">
                  <c:v>0.89230699999999996</c:v>
                </c:pt>
                <c:pt idx="10">
                  <c:v>0.88961900000000005</c:v>
                </c:pt>
                <c:pt idx="11">
                  <c:v>0.88715699999999997</c:v>
                </c:pt>
                <c:pt idx="12">
                  <c:v>0.88128099999999998</c:v>
                </c:pt>
                <c:pt idx="13">
                  <c:v>0.87290800000000002</c:v>
                </c:pt>
                <c:pt idx="14">
                  <c:v>0.86841000000000002</c:v>
                </c:pt>
                <c:pt idx="15">
                  <c:v>0.86213099999999998</c:v>
                </c:pt>
                <c:pt idx="16">
                  <c:v>0.84743299999999999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97B-4BBB-B4EB-239D09612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12160"/>
        <c:axId val="-837306176"/>
      </c:scatterChart>
      <c:valAx>
        <c:axId val="-83731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6176"/>
        <c:crosses val="autoZero"/>
        <c:crossBetween val="midCat"/>
      </c:valAx>
      <c:valAx>
        <c:axId val="-83730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Rendimiento mecánico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12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Avance y duración de la combustión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'Avance y duracion'!$L$3:$L$19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'Avance y duracion'!$M$3:$M$19</c:f>
              <c:numCache>
                <c:formatCode>General</c:formatCode>
                <c:ptCount val="17"/>
                <c:pt idx="0">
                  <c:v>0.93292399999999998</c:v>
                </c:pt>
                <c:pt idx="1">
                  <c:v>0.93516200000000005</c:v>
                </c:pt>
                <c:pt idx="2">
                  <c:v>0.93493999999999999</c:v>
                </c:pt>
                <c:pt idx="3">
                  <c:v>0.93329300000000004</c:v>
                </c:pt>
                <c:pt idx="4">
                  <c:v>0.933056</c:v>
                </c:pt>
                <c:pt idx="5">
                  <c:v>0.92966599999999999</c:v>
                </c:pt>
                <c:pt idx="6">
                  <c:v>0.92622899999999997</c:v>
                </c:pt>
                <c:pt idx="7">
                  <c:v>0.93186599999999997</c:v>
                </c:pt>
                <c:pt idx="8">
                  <c:v>0.950874</c:v>
                </c:pt>
                <c:pt idx="9">
                  <c:v>0.953592</c:v>
                </c:pt>
                <c:pt idx="10">
                  <c:v>0.95350100000000004</c:v>
                </c:pt>
                <c:pt idx="11">
                  <c:v>0.94912200000000002</c:v>
                </c:pt>
                <c:pt idx="12">
                  <c:v>0.95143900000000003</c:v>
                </c:pt>
                <c:pt idx="13">
                  <c:v>0.95135800000000004</c:v>
                </c:pt>
                <c:pt idx="14">
                  <c:v>0.94678099999999998</c:v>
                </c:pt>
                <c:pt idx="15">
                  <c:v>0.94677199999999995</c:v>
                </c:pt>
                <c:pt idx="16">
                  <c:v>0.94673399999999996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93-4228-8EDE-5A7923614724}"/>
            </c:ext>
          </c:extLst>
        </c:ser>
        <c:ser>
          <c:idx val="1"/>
          <c:order val="1"/>
          <c:tx>
            <c:v>RCA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RCA!$L$3:$L$19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RCA!$M$3:$M$19</c:f>
              <c:numCache>
                <c:formatCode>General</c:formatCode>
                <c:ptCount val="17"/>
                <c:pt idx="0">
                  <c:v>0.932925</c:v>
                </c:pt>
                <c:pt idx="1">
                  <c:v>0.93514799999999998</c:v>
                </c:pt>
                <c:pt idx="2">
                  <c:v>0.93496400000000002</c:v>
                </c:pt>
                <c:pt idx="3">
                  <c:v>0.93332700000000002</c:v>
                </c:pt>
                <c:pt idx="4">
                  <c:v>0.93305000000000005</c:v>
                </c:pt>
                <c:pt idx="5">
                  <c:v>0.92966599999999999</c:v>
                </c:pt>
                <c:pt idx="6">
                  <c:v>0.92622899999999997</c:v>
                </c:pt>
                <c:pt idx="7">
                  <c:v>0.93186599999999997</c:v>
                </c:pt>
                <c:pt idx="8">
                  <c:v>0.95086899999999996</c:v>
                </c:pt>
                <c:pt idx="9">
                  <c:v>0.95357800000000004</c:v>
                </c:pt>
                <c:pt idx="10">
                  <c:v>0.95349899999999999</c:v>
                </c:pt>
                <c:pt idx="11">
                  <c:v>0.94912200000000002</c:v>
                </c:pt>
                <c:pt idx="12">
                  <c:v>0.951434</c:v>
                </c:pt>
                <c:pt idx="13">
                  <c:v>0.95138900000000004</c:v>
                </c:pt>
                <c:pt idx="14">
                  <c:v>0.94678499999999999</c:v>
                </c:pt>
                <c:pt idx="15">
                  <c:v>0.94679100000000005</c:v>
                </c:pt>
                <c:pt idx="16">
                  <c:v>0.94679400000000002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93-4228-8EDE-5A7923614724}"/>
            </c:ext>
          </c:extLst>
        </c:ser>
        <c:ser>
          <c:idx val="2"/>
          <c:order val="2"/>
          <c:tx>
            <c:v>RCE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RCE!$L$3:$L$19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RCE!$M$3:$M$19</c:f>
              <c:numCache>
                <c:formatCode>General</c:formatCode>
                <c:ptCount val="17"/>
                <c:pt idx="0">
                  <c:v>0.932944</c:v>
                </c:pt>
                <c:pt idx="1">
                  <c:v>0.93515999999999999</c:v>
                </c:pt>
                <c:pt idx="2">
                  <c:v>0.93496400000000002</c:v>
                </c:pt>
                <c:pt idx="3">
                  <c:v>0.93332700000000002</c:v>
                </c:pt>
                <c:pt idx="4">
                  <c:v>0.93305000000000005</c:v>
                </c:pt>
                <c:pt idx="5">
                  <c:v>0.92964899999999995</c:v>
                </c:pt>
                <c:pt idx="6">
                  <c:v>0.92622700000000002</c:v>
                </c:pt>
                <c:pt idx="7">
                  <c:v>0.93180600000000002</c:v>
                </c:pt>
                <c:pt idx="8">
                  <c:v>0.95084999999999997</c:v>
                </c:pt>
                <c:pt idx="9">
                  <c:v>0.95350000000000001</c:v>
                </c:pt>
                <c:pt idx="10">
                  <c:v>0.953434</c:v>
                </c:pt>
                <c:pt idx="11">
                  <c:v>0.94903300000000002</c:v>
                </c:pt>
                <c:pt idx="12">
                  <c:v>0.95142899999999997</c:v>
                </c:pt>
                <c:pt idx="13">
                  <c:v>0.95132099999999997</c:v>
                </c:pt>
                <c:pt idx="14">
                  <c:v>0.94669000000000003</c:v>
                </c:pt>
                <c:pt idx="15">
                  <c:v>0.94669899999999996</c:v>
                </c:pt>
                <c:pt idx="16">
                  <c:v>0.94675299999999996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93-4228-8EDE-5A7923614724}"/>
            </c:ext>
          </c:extLst>
        </c:ser>
        <c:ser>
          <c:idx val="3"/>
          <c:order val="3"/>
          <c:tx>
            <c:v>AAA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RAA!$L$3:$L$19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RAA!$M$3:$M$19</c:f>
              <c:numCache>
                <c:formatCode>General</c:formatCode>
                <c:ptCount val="17"/>
                <c:pt idx="0">
                  <c:v>0.932944</c:v>
                </c:pt>
                <c:pt idx="1">
                  <c:v>0.93515999999999999</c:v>
                </c:pt>
                <c:pt idx="2">
                  <c:v>0.93496400000000002</c:v>
                </c:pt>
                <c:pt idx="3">
                  <c:v>0.93332700000000002</c:v>
                </c:pt>
                <c:pt idx="4">
                  <c:v>0.93305000000000005</c:v>
                </c:pt>
                <c:pt idx="5">
                  <c:v>0.92967900000000003</c:v>
                </c:pt>
                <c:pt idx="6">
                  <c:v>0.92623299999999997</c:v>
                </c:pt>
                <c:pt idx="7">
                  <c:v>0.93180600000000002</c:v>
                </c:pt>
                <c:pt idx="8">
                  <c:v>0.95084999999999997</c:v>
                </c:pt>
                <c:pt idx="9">
                  <c:v>0.95351300000000005</c:v>
                </c:pt>
                <c:pt idx="10">
                  <c:v>0.95346500000000001</c:v>
                </c:pt>
                <c:pt idx="11">
                  <c:v>0.949021</c:v>
                </c:pt>
                <c:pt idx="12">
                  <c:v>0.95143599999999995</c:v>
                </c:pt>
                <c:pt idx="13">
                  <c:v>0.95133500000000004</c:v>
                </c:pt>
                <c:pt idx="14">
                  <c:v>0.94668200000000002</c:v>
                </c:pt>
                <c:pt idx="15">
                  <c:v>0.946712</c:v>
                </c:pt>
                <c:pt idx="16">
                  <c:v>0.94677500000000003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93-4228-8EDE-5A7923614724}"/>
            </c:ext>
          </c:extLst>
        </c:ser>
        <c:ser>
          <c:idx val="4"/>
          <c:order val="4"/>
          <c:tx>
            <c:v>Optimizado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Optimizado!$L$3:$L$19</c:f>
              <c:numCache>
                <c:formatCode>General</c:formatCode>
                <c:ptCount val="17"/>
                <c:pt idx="0">
                  <c:v>1500</c:v>
                </c:pt>
                <c:pt idx="1">
                  <c:v>2000</c:v>
                </c:pt>
                <c:pt idx="2">
                  <c:v>2500</c:v>
                </c:pt>
                <c:pt idx="3">
                  <c:v>3000</c:v>
                </c:pt>
                <c:pt idx="4">
                  <c:v>3500</c:v>
                </c:pt>
                <c:pt idx="5">
                  <c:v>4000</c:v>
                </c:pt>
                <c:pt idx="6">
                  <c:v>4500</c:v>
                </c:pt>
                <c:pt idx="7">
                  <c:v>5000</c:v>
                </c:pt>
                <c:pt idx="8">
                  <c:v>5500</c:v>
                </c:pt>
                <c:pt idx="9">
                  <c:v>6000</c:v>
                </c:pt>
                <c:pt idx="10">
                  <c:v>6300</c:v>
                </c:pt>
                <c:pt idx="11">
                  <c:v>6500</c:v>
                </c:pt>
                <c:pt idx="12">
                  <c:v>7000</c:v>
                </c:pt>
                <c:pt idx="13">
                  <c:v>7500</c:v>
                </c:pt>
                <c:pt idx="14">
                  <c:v>7800</c:v>
                </c:pt>
                <c:pt idx="15">
                  <c:v>8000</c:v>
                </c:pt>
                <c:pt idx="16">
                  <c:v>8500</c:v>
                </c:pt>
              </c:numCache>
            </c:numRef>
          </c:xVal>
          <c:yVal>
            <c:numRef>
              <c:f>Optimizado!$M$3:$M$19</c:f>
              <c:numCache>
                <c:formatCode>0,000,000</c:formatCode>
                <c:ptCount val="17"/>
                <c:pt idx="0">
                  <c:v>0.932944</c:v>
                </c:pt>
                <c:pt idx="1">
                  <c:v>0.93515999999999999</c:v>
                </c:pt>
                <c:pt idx="2">
                  <c:v>0.93502099999999999</c:v>
                </c:pt>
                <c:pt idx="3">
                  <c:v>0.93332700000000002</c:v>
                </c:pt>
                <c:pt idx="4">
                  <c:v>0.93305000000000005</c:v>
                </c:pt>
                <c:pt idx="5">
                  <c:v>0.92967900000000003</c:v>
                </c:pt>
                <c:pt idx="6">
                  <c:v>0.92623800000000001</c:v>
                </c:pt>
                <c:pt idx="7">
                  <c:v>0.93180600000000002</c:v>
                </c:pt>
                <c:pt idx="8">
                  <c:v>0.95084999999999997</c:v>
                </c:pt>
                <c:pt idx="9">
                  <c:v>0.95351300000000005</c:v>
                </c:pt>
                <c:pt idx="10">
                  <c:v>0.95342300000000002</c:v>
                </c:pt>
                <c:pt idx="11">
                  <c:v>0.94899500000000003</c:v>
                </c:pt>
                <c:pt idx="12">
                  <c:v>0.95144099999999998</c:v>
                </c:pt>
                <c:pt idx="13">
                  <c:v>0.95133500000000004</c:v>
                </c:pt>
                <c:pt idx="14">
                  <c:v>0.946685</c:v>
                </c:pt>
                <c:pt idx="15">
                  <c:v>0.94674199999999997</c:v>
                </c:pt>
                <c:pt idx="16">
                  <c:v>0.94673499999999999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893-4228-8EDE-5A7923614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37313792"/>
        <c:axId val="-837305632"/>
      </c:scatterChart>
      <c:valAx>
        <c:axId val="-837313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05632"/>
        <c:crosses val="autoZero"/>
        <c:crossBetween val="midCat"/>
      </c:valAx>
      <c:valAx>
        <c:axId val="-83730563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Rendimiento volumétrico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-837313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1</xdr:row>
      <xdr:rowOff>152400</xdr:rowOff>
    </xdr:from>
    <xdr:to>
      <xdr:col>6</xdr:col>
      <xdr:colOff>704850</xdr:colOff>
      <xdr:row>16</xdr:row>
      <xdr:rowOff>38100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7</xdr:col>
      <xdr:colOff>0</xdr:colOff>
      <xdr:row>35</xdr:row>
      <xdr:rowOff>76200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353785</xdr:colOff>
      <xdr:row>2</xdr:row>
      <xdr:rowOff>106136</xdr:rowOff>
    </xdr:from>
    <xdr:to>
      <xdr:col>8</xdr:col>
      <xdr:colOff>496661</xdr:colOff>
      <xdr:row>25</xdr:row>
      <xdr:rowOff>87086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27214</xdr:colOff>
      <xdr:row>2</xdr:row>
      <xdr:rowOff>68035</xdr:rowOff>
    </xdr:from>
    <xdr:to>
      <xdr:col>18</xdr:col>
      <xdr:colOff>170090</xdr:colOff>
      <xdr:row>25</xdr:row>
      <xdr:rowOff>48985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2</xdr:row>
      <xdr:rowOff>0</xdr:rowOff>
    </xdr:from>
    <xdr:to>
      <xdr:col>28</xdr:col>
      <xdr:colOff>142876</xdr:colOff>
      <xdr:row>24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554182</xdr:colOff>
      <xdr:row>30</xdr:row>
      <xdr:rowOff>17319</xdr:rowOff>
    </xdr:from>
    <xdr:to>
      <xdr:col>8</xdr:col>
      <xdr:colOff>697058</xdr:colOff>
      <xdr:row>52</xdr:row>
      <xdr:rowOff>188769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18</xdr:col>
      <xdr:colOff>142876</xdr:colOff>
      <xdr:row>52</xdr:row>
      <xdr:rowOff>171450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0</xdr:colOff>
      <xdr:row>30</xdr:row>
      <xdr:rowOff>0</xdr:rowOff>
    </xdr:from>
    <xdr:to>
      <xdr:col>28</xdr:col>
      <xdr:colOff>142876</xdr:colOff>
      <xdr:row>52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58</xdr:row>
      <xdr:rowOff>0</xdr:rowOff>
    </xdr:from>
    <xdr:to>
      <xdr:col>9</xdr:col>
      <xdr:colOff>142876</xdr:colOff>
      <xdr:row>80</xdr:row>
      <xdr:rowOff>171450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58</xdr:row>
      <xdr:rowOff>0</xdr:rowOff>
    </xdr:from>
    <xdr:to>
      <xdr:col>18</xdr:col>
      <xdr:colOff>142876</xdr:colOff>
      <xdr:row>80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:R31"/>
  <sheetViews>
    <sheetView tabSelected="1" zoomScale="70" zoomScaleNormal="70" workbookViewId="0">
      <selection activeCell="O42" sqref="O42"/>
    </sheetView>
  </sheetViews>
  <sheetFormatPr baseColWidth="10" defaultRowHeight="15" x14ac:dyDescent="0.25"/>
  <sheetData>
    <row r="1" spans="9:18" x14ac:dyDescent="0.25">
      <c r="Q1" t="s">
        <v>19</v>
      </c>
    </row>
    <row r="2" spans="9:18" x14ac:dyDescent="0.25">
      <c r="P2" t="s">
        <v>17</v>
      </c>
      <c r="Q2" t="s">
        <v>18</v>
      </c>
    </row>
    <row r="3" spans="9:18" x14ac:dyDescent="0.25">
      <c r="P3">
        <v>1000</v>
      </c>
      <c r="Q3">
        <v>8461.25</v>
      </c>
      <c r="R3">
        <v>8.4612499999999997</v>
      </c>
    </row>
    <row r="4" spans="9:18" x14ac:dyDescent="0.25">
      <c r="P4">
        <v>1500</v>
      </c>
      <c r="Q4">
        <v>17702.3</v>
      </c>
      <c r="R4">
        <v>17.702300000000001</v>
      </c>
    </row>
    <row r="5" spans="9:18" x14ac:dyDescent="0.25">
      <c r="P5">
        <v>2000</v>
      </c>
      <c r="Q5">
        <v>27960.7</v>
      </c>
      <c r="R5">
        <v>27.960699999999999</v>
      </c>
    </row>
    <row r="6" spans="9:18" x14ac:dyDescent="0.25">
      <c r="P6">
        <v>2500</v>
      </c>
      <c r="Q6">
        <v>37973</v>
      </c>
      <c r="R6">
        <v>37.972999999999999</v>
      </c>
    </row>
    <row r="7" spans="9:18" x14ac:dyDescent="0.25">
      <c r="I7" t="s">
        <v>13</v>
      </c>
      <c r="K7" s="5">
        <f>J8/J9</f>
        <v>1.0003750689464976</v>
      </c>
      <c r="P7">
        <v>3000</v>
      </c>
      <c r="Q7">
        <v>47151.199999999997</v>
      </c>
      <c r="R7">
        <v>47.151199999999996</v>
      </c>
    </row>
    <row r="8" spans="9:18" x14ac:dyDescent="0.25">
      <c r="I8" t="s">
        <v>14</v>
      </c>
      <c r="J8">
        <f>Optimizado!C17</f>
        <v>136.02600000000001</v>
      </c>
      <c r="P8">
        <v>3500</v>
      </c>
      <c r="Q8">
        <v>56370.6</v>
      </c>
      <c r="R8">
        <v>56.370599999999996</v>
      </c>
    </row>
    <row r="9" spans="9:18" x14ac:dyDescent="0.25">
      <c r="I9" t="s">
        <v>15</v>
      </c>
      <c r="J9">
        <f>185*0.735</f>
        <v>135.97499999999999</v>
      </c>
      <c r="P9">
        <v>4000</v>
      </c>
      <c r="Q9">
        <v>65671.899999999994</v>
      </c>
      <c r="R9">
        <v>65.671899999999994</v>
      </c>
    </row>
    <row r="10" spans="9:18" x14ac:dyDescent="0.25">
      <c r="P10">
        <v>4250</v>
      </c>
      <c r="Q10">
        <v>70934.3</v>
      </c>
      <c r="R10">
        <v>70.934300000000007</v>
      </c>
    </row>
    <row r="11" spans="9:18" x14ac:dyDescent="0.25">
      <c r="P11">
        <v>4500</v>
      </c>
      <c r="Q11">
        <v>74014.8</v>
      </c>
      <c r="R11">
        <v>74.014800000000008</v>
      </c>
    </row>
    <row r="12" spans="9:18" x14ac:dyDescent="0.25">
      <c r="P12">
        <v>5000</v>
      </c>
      <c r="Q12">
        <v>81830.5</v>
      </c>
      <c r="R12">
        <v>81.830500000000001</v>
      </c>
    </row>
    <row r="13" spans="9:18" x14ac:dyDescent="0.25">
      <c r="P13">
        <v>5500</v>
      </c>
      <c r="Q13">
        <v>85260.5</v>
      </c>
      <c r="R13">
        <v>85.260499999999993</v>
      </c>
    </row>
    <row r="14" spans="9:18" x14ac:dyDescent="0.25">
      <c r="P14">
        <v>6000</v>
      </c>
      <c r="Q14">
        <v>87998.7</v>
      </c>
      <c r="R14">
        <v>87.998699999999999</v>
      </c>
    </row>
    <row r="15" spans="9:18" x14ac:dyDescent="0.25">
      <c r="P15">
        <v>6500</v>
      </c>
      <c r="Q15">
        <v>78817.2</v>
      </c>
      <c r="R15">
        <v>78.8172</v>
      </c>
    </row>
    <row r="18" spans="9:17" x14ac:dyDescent="0.25">
      <c r="Q18" t="s">
        <v>20</v>
      </c>
    </row>
    <row r="19" spans="9:17" x14ac:dyDescent="0.25">
      <c r="P19">
        <v>1000</v>
      </c>
      <c r="Q19">
        <v>80.799000000000007</v>
      </c>
    </row>
    <row r="20" spans="9:17" x14ac:dyDescent="0.25">
      <c r="P20">
        <v>1500</v>
      </c>
      <c r="Q20">
        <v>112.696</v>
      </c>
    </row>
    <row r="21" spans="9:17" x14ac:dyDescent="0.25">
      <c r="P21">
        <v>2000</v>
      </c>
      <c r="Q21">
        <v>133.50200000000001</v>
      </c>
    </row>
    <row r="22" spans="9:17" x14ac:dyDescent="0.25">
      <c r="P22">
        <v>2500</v>
      </c>
      <c r="Q22">
        <v>145.04599999999999</v>
      </c>
    </row>
    <row r="23" spans="9:17" x14ac:dyDescent="0.25">
      <c r="I23" t="s">
        <v>16</v>
      </c>
      <c r="K23" s="5">
        <f>J24/J25</f>
        <v>0.95137078169429679</v>
      </c>
      <c r="P23">
        <v>3000</v>
      </c>
      <c r="Q23">
        <v>150.08699999999999</v>
      </c>
    </row>
    <row r="24" spans="9:17" x14ac:dyDescent="0.25">
      <c r="I24" t="s">
        <v>14</v>
      </c>
      <c r="J24">
        <f>Optimizado!F13</f>
        <v>177.32599999999999</v>
      </c>
      <c r="P24">
        <v>3500</v>
      </c>
      <c r="Q24">
        <v>153.80000000000001</v>
      </c>
    </row>
    <row r="25" spans="9:17" x14ac:dyDescent="0.25">
      <c r="I25" t="s">
        <v>15</v>
      </c>
      <c r="J25">
        <f>19*9.81</f>
        <v>186.39000000000001</v>
      </c>
      <c r="P25">
        <v>4000</v>
      </c>
      <c r="Q25">
        <v>156.78</v>
      </c>
    </row>
    <row r="26" spans="9:17" x14ac:dyDescent="0.25">
      <c r="P26">
        <v>4250</v>
      </c>
      <c r="Q26">
        <v>159.38200000000001</v>
      </c>
    </row>
    <row r="27" spans="9:17" x14ac:dyDescent="0.25">
      <c r="P27">
        <v>4500</v>
      </c>
      <c r="Q27">
        <v>157.06399999999999</v>
      </c>
    </row>
    <row r="28" spans="9:17" x14ac:dyDescent="0.25">
      <c r="P28">
        <v>5000</v>
      </c>
      <c r="Q28">
        <v>156.285</v>
      </c>
    </row>
    <row r="29" spans="9:17" x14ac:dyDescent="0.25">
      <c r="P29">
        <v>5500</v>
      </c>
      <c r="Q29">
        <v>148.03200000000001</v>
      </c>
    </row>
    <row r="30" spans="9:17" x14ac:dyDescent="0.25">
      <c r="P30">
        <v>6000</v>
      </c>
      <c r="Q30">
        <v>140.054</v>
      </c>
    </row>
    <row r="31" spans="9:17" x14ac:dyDescent="0.25">
      <c r="P31">
        <v>6500</v>
      </c>
      <c r="Q31">
        <v>115.792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="40" zoomScaleNormal="40" workbookViewId="0">
      <selection activeCell="C57" sqref="C5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H23" sqref="H23"/>
    </sheetView>
  </sheetViews>
  <sheetFormatPr baseColWidth="10" defaultRowHeight="15" x14ac:dyDescent="0.25"/>
  <sheetData>
    <row r="1" spans="1:13" x14ac:dyDescent="0.25">
      <c r="A1" s="1" t="s">
        <v>21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H1" s="1" t="s">
        <v>21</v>
      </c>
      <c r="I1" s="1" t="s">
        <v>22</v>
      </c>
      <c r="J1" s="1" t="s">
        <v>23</v>
      </c>
      <c r="K1" s="1" t="s">
        <v>24</v>
      </c>
      <c r="L1" s="1" t="s">
        <v>25</v>
      </c>
      <c r="M1" s="1" t="s">
        <v>26</v>
      </c>
    </row>
    <row r="2" spans="1:13" x14ac:dyDescent="0.25">
      <c r="A2" s="1">
        <v>1500</v>
      </c>
      <c r="B2" s="1">
        <v>19.295400000000001</v>
      </c>
      <c r="C2" s="1">
        <v>19.566599999999998</v>
      </c>
      <c r="D2" s="1">
        <v>19.4815</v>
      </c>
      <c r="E2" s="1">
        <v>19.4815</v>
      </c>
      <c r="F2" s="1">
        <v>19.4815</v>
      </c>
      <c r="H2" s="1">
        <v>1500</v>
      </c>
      <c r="I2" s="1">
        <v>122.83799999999999</v>
      </c>
      <c r="J2" s="1">
        <v>124.565</v>
      </c>
      <c r="K2" s="1">
        <v>124.023</v>
      </c>
      <c r="L2" s="1">
        <v>124.023</v>
      </c>
      <c r="M2" s="1">
        <v>124.023</v>
      </c>
    </row>
    <row r="3" spans="1:13" x14ac:dyDescent="0.25">
      <c r="A3" s="1">
        <v>2000</v>
      </c>
      <c r="B3" s="1">
        <v>28.479900000000001</v>
      </c>
      <c r="C3" s="1">
        <v>27.708099999999998</v>
      </c>
      <c r="D3" s="1">
        <v>27.700099999999999</v>
      </c>
      <c r="E3" s="1">
        <v>27.700099999999999</v>
      </c>
      <c r="F3" s="1">
        <v>27.700099999999999</v>
      </c>
      <c r="H3" s="1">
        <v>2000</v>
      </c>
      <c r="I3" s="1">
        <v>135.982</v>
      </c>
      <c r="J3" s="1">
        <v>132.297</v>
      </c>
      <c r="K3" s="1">
        <v>132.25800000000001</v>
      </c>
      <c r="L3" s="1">
        <v>132.25800000000001</v>
      </c>
      <c r="M3" s="1">
        <v>132.25800000000001</v>
      </c>
    </row>
    <row r="4" spans="1:13" x14ac:dyDescent="0.25">
      <c r="A4" s="1">
        <v>2500</v>
      </c>
      <c r="B4" s="1">
        <v>35.386900000000004</v>
      </c>
      <c r="C4" s="1">
        <v>36.172499999999999</v>
      </c>
      <c r="D4" s="1">
        <v>36.172499999999999</v>
      </c>
      <c r="E4" s="1">
        <v>36.172499999999999</v>
      </c>
      <c r="F4" s="1">
        <v>36.314800000000005</v>
      </c>
      <c r="H4" s="1">
        <v>2500</v>
      </c>
      <c r="I4" s="1">
        <v>135.16800000000001</v>
      </c>
      <c r="J4" s="1">
        <v>138.16900000000001</v>
      </c>
      <c r="K4" s="1">
        <v>138.16900000000001</v>
      </c>
      <c r="L4" s="1">
        <v>138.16900000000001</v>
      </c>
      <c r="M4" s="1">
        <v>138.71199999999999</v>
      </c>
    </row>
    <row r="5" spans="1:13" x14ac:dyDescent="0.25">
      <c r="A5" s="1">
        <v>3000</v>
      </c>
      <c r="B5" s="1">
        <v>47.624600000000001</v>
      </c>
      <c r="C5" s="1">
        <v>45.869199999999999</v>
      </c>
      <c r="D5" s="1">
        <v>45.869199999999999</v>
      </c>
      <c r="E5" s="1">
        <v>45.869199999999999</v>
      </c>
      <c r="F5" s="1">
        <v>45.869199999999999</v>
      </c>
      <c r="H5" s="1">
        <v>3000</v>
      </c>
      <c r="I5" s="1">
        <v>151.59399999999999</v>
      </c>
      <c r="J5" s="1">
        <v>146.006</v>
      </c>
      <c r="K5" s="1">
        <v>146.006</v>
      </c>
      <c r="L5" s="1">
        <v>146.006</v>
      </c>
      <c r="M5" s="1">
        <v>146.006</v>
      </c>
    </row>
    <row r="6" spans="1:13" x14ac:dyDescent="0.25">
      <c r="A6" s="1">
        <v>3500</v>
      </c>
      <c r="B6" s="1">
        <v>54.848999999999997</v>
      </c>
      <c r="C6" s="1">
        <v>56.165500000000002</v>
      </c>
      <c r="D6" s="1">
        <v>56.165500000000002</v>
      </c>
      <c r="E6" s="1">
        <v>56.165500000000002</v>
      </c>
      <c r="F6" s="1">
        <v>56.165500000000002</v>
      </c>
      <c r="H6" s="1">
        <v>3500</v>
      </c>
      <c r="I6" s="1">
        <v>149.649</v>
      </c>
      <c r="J6" s="1">
        <v>153.24</v>
      </c>
      <c r="K6" s="1">
        <v>153.24</v>
      </c>
      <c r="L6" s="1">
        <v>153.24</v>
      </c>
      <c r="M6" s="1">
        <v>153.24</v>
      </c>
    </row>
    <row r="7" spans="1:13" x14ac:dyDescent="0.25">
      <c r="A7" s="1">
        <v>4000</v>
      </c>
      <c r="B7" s="1">
        <v>66.483399999999989</v>
      </c>
      <c r="C7" s="1">
        <v>66.483399999999989</v>
      </c>
      <c r="D7" s="1">
        <v>66.781700000000001</v>
      </c>
      <c r="E7" s="1">
        <v>67.319199999999995</v>
      </c>
      <c r="F7" s="1">
        <v>67.319199999999995</v>
      </c>
      <c r="H7" s="1">
        <v>4000</v>
      </c>
      <c r="I7" s="1">
        <v>158.71700000000001</v>
      </c>
      <c r="J7" s="1">
        <v>158.71700000000001</v>
      </c>
      <c r="K7" s="1">
        <v>159.43</v>
      </c>
      <c r="L7" s="1">
        <v>160.71299999999999</v>
      </c>
      <c r="M7" s="1">
        <v>160.71299999999999</v>
      </c>
    </row>
    <row r="8" spans="1:13" x14ac:dyDescent="0.25">
      <c r="A8" s="1">
        <v>4500</v>
      </c>
      <c r="B8" s="1">
        <v>76.472499999999997</v>
      </c>
      <c r="C8" s="1">
        <v>76.472499999999997</v>
      </c>
      <c r="D8" s="1">
        <v>77.270399999999995</v>
      </c>
      <c r="E8" s="1">
        <v>77.444199999999995</v>
      </c>
      <c r="F8" s="1">
        <v>77.343699999999998</v>
      </c>
      <c r="H8" s="1">
        <v>4500</v>
      </c>
      <c r="I8" s="1">
        <v>162.28</v>
      </c>
      <c r="J8" s="1">
        <v>162.28</v>
      </c>
      <c r="K8" s="1">
        <v>163.97300000000001</v>
      </c>
      <c r="L8" s="1">
        <v>164.34200000000001</v>
      </c>
      <c r="M8" s="1">
        <v>164.12799999999999</v>
      </c>
    </row>
    <row r="9" spans="1:13" x14ac:dyDescent="0.25">
      <c r="A9" s="1">
        <v>5000</v>
      </c>
      <c r="B9" s="1">
        <v>88.310299999999998</v>
      </c>
      <c r="C9" s="1">
        <v>88.310299999999998</v>
      </c>
      <c r="D9" s="1">
        <v>89.804299999999998</v>
      </c>
      <c r="E9" s="1">
        <v>89.804299999999998</v>
      </c>
      <c r="F9" s="1">
        <v>89.804299999999998</v>
      </c>
      <c r="H9" s="1">
        <v>5000</v>
      </c>
      <c r="I9" s="1">
        <v>168.66</v>
      </c>
      <c r="J9" s="1">
        <v>168.66</v>
      </c>
      <c r="K9" s="1">
        <v>171.51300000000001</v>
      </c>
      <c r="L9" s="1">
        <v>171.51300000000001</v>
      </c>
      <c r="M9" s="1">
        <v>171.51300000000001</v>
      </c>
    </row>
    <row r="10" spans="1:13" x14ac:dyDescent="0.25">
      <c r="A10" s="1">
        <v>5500</v>
      </c>
      <c r="B10" s="1">
        <v>95.377399999999994</v>
      </c>
      <c r="C10" s="1">
        <v>97.12530000000001</v>
      </c>
      <c r="D10" s="1">
        <v>99.989000000000004</v>
      </c>
      <c r="E10" s="1">
        <v>99.989000000000004</v>
      </c>
      <c r="F10" s="1">
        <v>99.989000000000004</v>
      </c>
      <c r="H10" s="1">
        <v>5500</v>
      </c>
      <c r="I10" s="1">
        <v>165.59800000000001</v>
      </c>
      <c r="J10" s="1">
        <v>168.63200000000001</v>
      </c>
      <c r="K10" s="1">
        <v>173.60400000000001</v>
      </c>
      <c r="L10" s="1">
        <v>173.60400000000001</v>
      </c>
      <c r="M10" s="1">
        <v>173.60400000000001</v>
      </c>
    </row>
    <row r="11" spans="1:13" x14ac:dyDescent="0.25">
      <c r="A11" s="1">
        <v>6000</v>
      </c>
      <c r="B11" s="1">
        <v>105.61499999999999</v>
      </c>
      <c r="C11" s="1">
        <v>106.67100000000001</v>
      </c>
      <c r="D11" s="1">
        <v>110.83</v>
      </c>
      <c r="E11" s="1">
        <v>111.14100000000001</v>
      </c>
      <c r="F11" s="1">
        <v>111.14100000000001</v>
      </c>
      <c r="H11" s="1">
        <v>6000</v>
      </c>
      <c r="I11" s="1">
        <v>168.09100000000001</v>
      </c>
      <c r="J11" s="1">
        <v>169.77199999999999</v>
      </c>
      <c r="K11" s="6">
        <v>176.392</v>
      </c>
      <c r="L11" s="6">
        <v>176.886</v>
      </c>
      <c r="M11" s="1">
        <v>176.886</v>
      </c>
    </row>
    <row r="12" spans="1:13" x14ac:dyDescent="0.25">
      <c r="A12" s="1">
        <v>6300</v>
      </c>
      <c r="B12" s="1">
        <v>111.84699999999999</v>
      </c>
      <c r="C12" s="1">
        <v>111.747</v>
      </c>
      <c r="D12" s="1">
        <v>115.60599999999999</v>
      </c>
      <c r="E12" s="1">
        <v>116.605</v>
      </c>
      <c r="F12" s="1">
        <v>116.988</v>
      </c>
      <c r="H12" s="1">
        <v>6300</v>
      </c>
      <c r="I12" s="6">
        <v>169.53299999999999</v>
      </c>
      <c r="J12" s="1">
        <v>169.38200000000001</v>
      </c>
      <c r="K12" s="1">
        <v>175.23099999999999</v>
      </c>
      <c r="L12" s="1">
        <v>176.74600000000001</v>
      </c>
      <c r="M12" s="6">
        <v>177.32599999999999</v>
      </c>
    </row>
    <row r="13" spans="1:13" x14ac:dyDescent="0.25">
      <c r="A13" s="1">
        <v>6500</v>
      </c>
      <c r="B13" s="1">
        <v>114.73099999999999</v>
      </c>
      <c r="C13" s="1">
        <v>114.73099999999999</v>
      </c>
      <c r="D13" s="1">
        <v>117.73699999999999</v>
      </c>
      <c r="E13" s="1">
        <v>118.28700000000001</v>
      </c>
      <c r="F13" s="1">
        <v>119.999</v>
      </c>
      <c r="H13" s="1">
        <v>6500</v>
      </c>
      <c r="I13" s="1">
        <v>168.554</v>
      </c>
      <c r="J13" s="1">
        <v>168.554</v>
      </c>
      <c r="K13" s="1">
        <v>172.971</v>
      </c>
      <c r="L13" s="1">
        <v>173.77799999999999</v>
      </c>
      <c r="M13" s="1">
        <v>176.29300000000001</v>
      </c>
    </row>
    <row r="14" spans="1:13" x14ac:dyDescent="0.25">
      <c r="A14" s="1">
        <v>7000</v>
      </c>
      <c r="B14" s="6">
        <v>123.96899999999999</v>
      </c>
      <c r="C14" s="1">
        <v>124.943</v>
      </c>
      <c r="D14" s="1">
        <v>127.482</v>
      </c>
      <c r="E14" s="1">
        <v>127.93300000000001</v>
      </c>
      <c r="F14" s="1">
        <v>127.925</v>
      </c>
      <c r="H14" s="1">
        <v>7000</v>
      </c>
      <c r="I14" s="1">
        <v>169.11699999999999</v>
      </c>
      <c r="J14" s="6">
        <v>170.446</v>
      </c>
      <c r="K14" s="1">
        <v>173.91</v>
      </c>
      <c r="L14" s="1">
        <v>174.524</v>
      </c>
      <c r="M14" s="1">
        <v>174.51400000000001</v>
      </c>
    </row>
    <row r="15" spans="1:13" x14ac:dyDescent="0.25">
      <c r="A15" s="1">
        <v>7500</v>
      </c>
      <c r="B15" s="1">
        <v>123.642</v>
      </c>
      <c r="C15" s="6">
        <v>126.226</v>
      </c>
      <c r="D15" s="1">
        <v>130.96100000000001</v>
      </c>
      <c r="E15" s="1">
        <v>132.53399999999999</v>
      </c>
      <c r="F15" s="1">
        <v>132.53399999999999</v>
      </c>
      <c r="H15" s="1">
        <v>7500</v>
      </c>
      <c r="I15" s="1">
        <v>157.42599999999999</v>
      </c>
      <c r="J15" s="1">
        <v>160.71600000000001</v>
      </c>
      <c r="K15" s="1">
        <v>166.745</v>
      </c>
      <c r="L15" s="1">
        <v>168.74799999999999</v>
      </c>
      <c r="M15" s="1">
        <v>168.74799999999999</v>
      </c>
    </row>
    <row r="16" spans="1:13" x14ac:dyDescent="0.25">
      <c r="A16" s="1">
        <v>7800</v>
      </c>
      <c r="B16" s="1">
        <v>120.43600000000001</v>
      </c>
      <c r="C16" s="1">
        <v>123.43600000000001</v>
      </c>
      <c r="D16" s="1">
        <v>131.74100000000001</v>
      </c>
      <c r="E16" s="6">
        <v>135.59800000000001</v>
      </c>
      <c r="F16" s="6">
        <v>136.02600000000001</v>
      </c>
      <c r="H16" s="1">
        <v>7800</v>
      </c>
      <c r="I16" s="1">
        <v>147.446</v>
      </c>
      <c r="J16" s="1">
        <v>151.11799999999999</v>
      </c>
      <c r="K16" s="1">
        <v>161.286</v>
      </c>
      <c r="L16" s="1">
        <v>166.00800000000001</v>
      </c>
      <c r="M16" s="1">
        <v>166.53299999999999</v>
      </c>
    </row>
    <row r="17" spans="1:13" x14ac:dyDescent="0.25">
      <c r="A17" s="1">
        <v>8000</v>
      </c>
      <c r="B17" s="1">
        <v>118.471</v>
      </c>
      <c r="C17" s="1">
        <v>125.864</v>
      </c>
      <c r="D17" s="6">
        <v>133.79400000000001</v>
      </c>
      <c r="E17" s="1">
        <v>135.04499999999999</v>
      </c>
      <c r="F17" s="1">
        <v>134.24</v>
      </c>
      <c r="H17" s="1">
        <v>8000</v>
      </c>
      <c r="I17" s="1">
        <v>141.41399999999999</v>
      </c>
      <c r="J17" s="1">
        <v>150.239</v>
      </c>
      <c r="K17" s="1">
        <v>159.70500000000001</v>
      </c>
      <c r="L17" s="1">
        <v>161.19800000000001</v>
      </c>
      <c r="M17" s="1">
        <v>160.23699999999999</v>
      </c>
    </row>
    <row r="18" spans="1:13" x14ac:dyDescent="0.25">
      <c r="A18" s="1">
        <v>8500</v>
      </c>
      <c r="B18" s="1">
        <v>109.65900000000001</v>
      </c>
      <c r="C18" s="1">
        <v>121.163</v>
      </c>
      <c r="D18" s="1">
        <v>128.864</v>
      </c>
      <c r="E18" s="1">
        <v>130.66999999999999</v>
      </c>
      <c r="F18" s="1">
        <v>131.852</v>
      </c>
      <c r="H18" s="1">
        <v>8500</v>
      </c>
      <c r="I18" s="1">
        <v>123.196</v>
      </c>
      <c r="J18" s="1">
        <v>136.12</v>
      </c>
      <c r="K18" s="1">
        <v>144.77199999999999</v>
      </c>
      <c r="L18" s="1">
        <v>146.80000000000001</v>
      </c>
      <c r="M18" s="1">
        <v>148.12799999999999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topLeftCell="A13" zoomScale="85" zoomScaleNormal="85" workbookViewId="0">
      <selection activeCell="J49" sqref="J49"/>
    </sheetView>
  </sheetViews>
  <sheetFormatPr baseColWidth="10" defaultRowHeight="15" x14ac:dyDescent="0.25"/>
  <sheetData>
    <row r="2" spans="1:13" x14ac:dyDescent="0.25">
      <c r="A2" s="1" t="s">
        <v>0</v>
      </c>
      <c r="B2" s="1" t="s">
        <v>1</v>
      </c>
      <c r="C2" s="1" t="s">
        <v>2</v>
      </c>
      <c r="E2" t="s">
        <v>0</v>
      </c>
      <c r="F2" t="s">
        <v>3</v>
      </c>
      <c r="H2" s="1" t="s">
        <v>0</v>
      </c>
      <c r="I2" s="1" t="s">
        <v>4</v>
      </c>
      <c r="J2" s="1" t="s">
        <v>5</v>
      </c>
      <c r="L2" s="1" t="s">
        <v>0</v>
      </c>
      <c r="M2" s="1" t="s">
        <v>6</v>
      </c>
    </row>
    <row r="3" spans="1:13" x14ac:dyDescent="0.25">
      <c r="A3" s="1">
        <v>1500</v>
      </c>
      <c r="B3" s="1">
        <v>19295.400000000001</v>
      </c>
      <c r="C3" s="1">
        <f>B3/1000</f>
        <v>19.295400000000001</v>
      </c>
      <c r="E3" s="1">
        <v>1500</v>
      </c>
      <c r="F3" s="1">
        <v>122.83799999999999</v>
      </c>
      <c r="H3" s="1">
        <v>1500</v>
      </c>
      <c r="I3" s="1">
        <v>965885</v>
      </c>
      <c r="J3" s="1">
        <f>I3/10^5</f>
        <v>9.6588499999999993</v>
      </c>
      <c r="L3" s="1">
        <v>1500</v>
      </c>
      <c r="M3" s="1">
        <v>0.93292399999999998</v>
      </c>
    </row>
    <row r="4" spans="1:13" x14ac:dyDescent="0.25">
      <c r="A4" s="1">
        <v>2000</v>
      </c>
      <c r="B4" s="1">
        <v>28479.9</v>
      </c>
      <c r="C4" s="1">
        <f t="shared" ref="C4:C19" si="0">B4/1000</f>
        <v>28.479900000000001</v>
      </c>
      <c r="E4" s="1">
        <v>2000</v>
      </c>
      <c r="F4" s="1">
        <v>135.982</v>
      </c>
      <c r="H4" s="1">
        <v>2000</v>
      </c>
      <c r="I4" s="4">
        <v>1069230</v>
      </c>
      <c r="J4" s="1">
        <f t="shared" ref="J4:J19" si="1">I4/10^5</f>
        <v>10.692299999999999</v>
      </c>
      <c r="L4" s="1">
        <v>2000</v>
      </c>
      <c r="M4" s="1">
        <v>0.93516200000000005</v>
      </c>
    </row>
    <row r="5" spans="1:13" x14ac:dyDescent="0.25">
      <c r="A5" s="1">
        <v>2500</v>
      </c>
      <c r="B5" s="1">
        <v>35386.9</v>
      </c>
      <c r="C5" s="1">
        <f t="shared" si="0"/>
        <v>35.386900000000004</v>
      </c>
      <c r="E5" s="1">
        <v>2500</v>
      </c>
      <c r="F5" s="1">
        <v>135.16800000000001</v>
      </c>
      <c r="H5" s="1">
        <v>2500</v>
      </c>
      <c r="I5" s="4">
        <v>1062830</v>
      </c>
      <c r="J5" s="1">
        <f t="shared" si="1"/>
        <v>10.628299999999999</v>
      </c>
      <c r="L5" s="1">
        <v>2500</v>
      </c>
      <c r="M5" s="1">
        <v>0.93493999999999999</v>
      </c>
    </row>
    <row r="6" spans="1:13" x14ac:dyDescent="0.25">
      <c r="A6" s="1">
        <v>3000</v>
      </c>
      <c r="B6" s="1">
        <v>47624.6</v>
      </c>
      <c r="C6" s="1">
        <f t="shared" si="0"/>
        <v>47.624600000000001</v>
      </c>
      <c r="E6" s="1">
        <v>3000</v>
      </c>
      <c r="F6" s="1">
        <v>151.59399999999999</v>
      </c>
      <c r="H6" s="1">
        <v>3000</v>
      </c>
      <c r="I6" s="4">
        <v>1191990</v>
      </c>
      <c r="J6" s="1">
        <f t="shared" si="1"/>
        <v>11.9199</v>
      </c>
      <c r="L6" s="1">
        <v>3000</v>
      </c>
      <c r="M6" s="1">
        <v>0.93329300000000004</v>
      </c>
    </row>
    <row r="7" spans="1:13" x14ac:dyDescent="0.25">
      <c r="A7" s="1">
        <v>3500</v>
      </c>
      <c r="B7" s="1">
        <v>54849</v>
      </c>
      <c r="C7" s="1">
        <f t="shared" si="0"/>
        <v>54.848999999999997</v>
      </c>
      <c r="E7" s="1">
        <v>3500</v>
      </c>
      <c r="F7" s="1">
        <v>149.649</v>
      </c>
      <c r="H7" s="1">
        <v>3500</v>
      </c>
      <c r="I7" s="4">
        <v>1176690</v>
      </c>
      <c r="J7" s="1">
        <f t="shared" si="1"/>
        <v>11.7669</v>
      </c>
      <c r="L7" s="1">
        <v>3500</v>
      </c>
      <c r="M7" s="1">
        <v>0.933056</v>
      </c>
    </row>
    <row r="8" spans="1:13" x14ac:dyDescent="0.25">
      <c r="A8" s="1">
        <v>4000</v>
      </c>
      <c r="B8" s="1">
        <v>66483.399999999994</v>
      </c>
      <c r="C8" s="1">
        <f t="shared" si="0"/>
        <v>66.483399999999989</v>
      </c>
      <c r="E8" s="1">
        <v>4000</v>
      </c>
      <c r="F8" s="1">
        <v>158.71700000000001</v>
      </c>
      <c r="H8" s="1">
        <v>4000</v>
      </c>
      <c r="I8" s="4">
        <v>1248000</v>
      </c>
      <c r="J8" s="1">
        <f t="shared" si="1"/>
        <v>12.48</v>
      </c>
      <c r="L8" s="1">
        <v>4000</v>
      </c>
      <c r="M8" s="1">
        <v>0.92966599999999999</v>
      </c>
    </row>
    <row r="9" spans="1:13" x14ac:dyDescent="0.25">
      <c r="A9" s="1">
        <v>4500</v>
      </c>
      <c r="B9" s="1">
        <v>76472.5</v>
      </c>
      <c r="C9" s="1">
        <f t="shared" si="0"/>
        <v>76.472499999999997</v>
      </c>
      <c r="E9" s="1">
        <v>4500</v>
      </c>
      <c r="F9" s="1">
        <v>162.28</v>
      </c>
      <c r="H9" s="1">
        <v>4500</v>
      </c>
      <c r="I9" s="4">
        <v>1276010</v>
      </c>
      <c r="J9" s="1">
        <f t="shared" si="1"/>
        <v>12.7601</v>
      </c>
      <c r="L9" s="1">
        <v>4500</v>
      </c>
      <c r="M9" s="1">
        <v>0.92622899999999997</v>
      </c>
    </row>
    <row r="10" spans="1:13" x14ac:dyDescent="0.25">
      <c r="A10" s="1">
        <v>5000</v>
      </c>
      <c r="B10" s="1">
        <v>88310.3</v>
      </c>
      <c r="C10" s="1">
        <f t="shared" si="0"/>
        <v>88.310299999999998</v>
      </c>
      <c r="E10" s="1">
        <v>5000</v>
      </c>
      <c r="F10" s="1">
        <v>168.66</v>
      </c>
      <c r="H10" s="1">
        <v>5000</v>
      </c>
      <c r="I10" s="4">
        <v>1326180</v>
      </c>
      <c r="J10" s="1">
        <f t="shared" si="1"/>
        <v>13.261799999999999</v>
      </c>
      <c r="L10" s="1">
        <v>5000</v>
      </c>
      <c r="M10" s="1">
        <v>0.93186599999999997</v>
      </c>
    </row>
    <row r="11" spans="1:13" x14ac:dyDescent="0.25">
      <c r="A11" s="1">
        <v>5500</v>
      </c>
      <c r="B11" s="1">
        <v>95377.4</v>
      </c>
      <c r="C11" s="1">
        <f t="shared" si="0"/>
        <v>95.377399999999994</v>
      </c>
      <c r="E11" s="1">
        <v>5500</v>
      </c>
      <c r="F11" s="1">
        <v>165.59800000000001</v>
      </c>
      <c r="H11" s="1">
        <v>5500</v>
      </c>
      <c r="I11" s="4">
        <v>1302100</v>
      </c>
      <c r="J11" s="1">
        <f t="shared" si="1"/>
        <v>13.021000000000001</v>
      </c>
      <c r="L11" s="1">
        <v>5500</v>
      </c>
      <c r="M11" s="1">
        <v>0.950874</v>
      </c>
    </row>
    <row r="12" spans="1:13" x14ac:dyDescent="0.25">
      <c r="A12" s="1">
        <v>6000</v>
      </c>
      <c r="B12" s="1">
        <v>105615</v>
      </c>
      <c r="C12" s="1">
        <f t="shared" si="0"/>
        <v>105.61499999999999</v>
      </c>
      <c r="E12" s="1">
        <v>6000</v>
      </c>
      <c r="F12" s="1">
        <v>168.09100000000001</v>
      </c>
      <c r="H12" s="1">
        <v>6000</v>
      </c>
      <c r="I12" s="4">
        <v>1321710</v>
      </c>
      <c r="J12" s="1">
        <f t="shared" si="1"/>
        <v>13.2171</v>
      </c>
      <c r="L12" s="1">
        <v>6000</v>
      </c>
      <c r="M12" s="1">
        <v>0.953592</v>
      </c>
    </row>
    <row r="13" spans="1:13" x14ac:dyDescent="0.25">
      <c r="A13" s="1">
        <v>6300</v>
      </c>
      <c r="B13" s="1">
        <v>111847</v>
      </c>
      <c r="C13" s="1">
        <f t="shared" si="0"/>
        <v>111.84699999999999</v>
      </c>
      <c r="E13" s="1">
        <v>6300</v>
      </c>
      <c r="F13" s="1">
        <v>169.53299999999999</v>
      </c>
      <c r="H13" s="1">
        <v>6300</v>
      </c>
      <c r="I13" s="4">
        <v>1333050</v>
      </c>
      <c r="J13" s="1">
        <f t="shared" si="1"/>
        <v>13.330500000000001</v>
      </c>
      <c r="L13" s="1">
        <v>6300</v>
      </c>
      <c r="M13" s="1">
        <v>0.95350100000000004</v>
      </c>
    </row>
    <row r="14" spans="1:13" x14ac:dyDescent="0.25">
      <c r="A14" s="1">
        <v>6500</v>
      </c>
      <c r="B14" s="1">
        <v>114731</v>
      </c>
      <c r="C14" s="1">
        <f t="shared" si="0"/>
        <v>114.73099999999999</v>
      </c>
      <c r="E14" s="1">
        <v>6500</v>
      </c>
      <c r="F14" s="1">
        <v>168.554</v>
      </c>
      <c r="H14" s="1">
        <v>6500</v>
      </c>
      <c r="I14" s="4">
        <v>1325350</v>
      </c>
      <c r="J14" s="1">
        <f t="shared" si="1"/>
        <v>13.253500000000001</v>
      </c>
      <c r="L14" s="1">
        <v>6500</v>
      </c>
      <c r="M14" s="1">
        <v>0.94912200000000002</v>
      </c>
    </row>
    <row r="15" spans="1:13" x14ac:dyDescent="0.25">
      <c r="A15" s="1">
        <v>7000</v>
      </c>
      <c r="B15" s="1">
        <v>123969</v>
      </c>
      <c r="C15" s="1">
        <f t="shared" si="0"/>
        <v>123.96899999999999</v>
      </c>
      <c r="E15" s="1">
        <v>7000</v>
      </c>
      <c r="F15" s="1">
        <v>169.11699999999999</v>
      </c>
      <c r="H15" s="1">
        <v>7000</v>
      </c>
      <c r="I15" s="4">
        <v>1329780</v>
      </c>
      <c r="J15" s="1">
        <f t="shared" si="1"/>
        <v>13.297800000000001</v>
      </c>
      <c r="L15" s="1">
        <v>7000</v>
      </c>
      <c r="M15" s="1">
        <v>0.95143900000000003</v>
      </c>
    </row>
    <row r="16" spans="1:13" x14ac:dyDescent="0.25">
      <c r="A16" s="1">
        <v>7500</v>
      </c>
      <c r="B16" s="1">
        <v>123642</v>
      </c>
      <c r="C16" s="1">
        <f t="shared" si="0"/>
        <v>123.642</v>
      </c>
      <c r="E16" s="1">
        <v>7500</v>
      </c>
      <c r="F16" s="1">
        <v>157.42599999999999</v>
      </c>
      <c r="H16" s="1">
        <v>7500</v>
      </c>
      <c r="I16" s="4">
        <v>1237850</v>
      </c>
      <c r="J16" s="1">
        <f t="shared" si="1"/>
        <v>12.378500000000001</v>
      </c>
      <c r="L16" s="1">
        <v>7500</v>
      </c>
      <c r="M16" s="1">
        <v>0.95135800000000004</v>
      </c>
    </row>
    <row r="17" spans="1:15" x14ac:dyDescent="0.25">
      <c r="A17" s="1">
        <v>7800</v>
      </c>
      <c r="B17" s="1">
        <v>120436</v>
      </c>
      <c r="C17" s="1">
        <f t="shared" si="0"/>
        <v>120.43600000000001</v>
      </c>
      <c r="E17" s="1">
        <v>7800</v>
      </c>
      <c r="F17" s="1">
        <v>147.446</v>
      </c>
      <c r="H17" s="1">
        <v>7800</v>
      </c>
      <c r="I17" s="4">
        <v>1159370</v>
      </c>
      <c r="J17" s="1">
        <f t="shared" si="1"/>
        <v>11.5937</v>
      </c>
      <c r="L17" s="1">
        <v>7800</v>
      </c>
      <c r="M17" s="1">
        <v>0.94678099999999998</v>
      </c>
    </row>
    <row r="18" spans="1:15" x14ac:dyDescent="0.25">
      <c r="A18" s="1">
        <v>8000</v>
      </c>
      <c r="B18" s="1">
        <v>118471</v>
      </c>
      <c r="C18" s="1">
        <f t="shared" si="0"/>
        <v>118.471</v>
      </c>
      <c r="E18" s="1">
        <v>8000</v>
      </c>
      <c r="F18" s="1">
        <v>141.41399999999999</v>
      </c>
      <c r="H18" s="1">
        <v>8000</v>
      </c>
      <c r="I18" s="4">
        <v>1111950</v>
      </c>
      <c r="J18" s="1">
        <f t="shared" si="1"/>
        <v>11.1195</v>
      </c>
      <c r="L18" s="1">
        <v>8000</v>
      </c>
      <c r="M18" s="1">
        <v>0.94677199999999995</v>
      </c>
    </row>
    <row r="19" spans="1:15" x14ac:dyDescent="0.25">
      <c r="A19" s="1">
        <v>8500</v>
      </c>
      <c r="B19" s="1">
        <v>109659</v>
      </c>
      <c r="C19" s="1">
        <f t="shared" si="0"/>
        <v>109.65900000000001</v>
      </c>
      <c r="E19" s="1">
        <v>8500</v>
      </c>
      <c r="F19" s="1">
        <v>123.196</v>
      </c>
      <c r="H19" s="1">
        <v>8500</v>
      </c>
      <c r="I19" s="1">
        <v>968698</v>
      </c>
      <c r="J19" s="1">
        <f t="shared" si="1"/>
        <v>9.6869800000000001</v>
      </c>
      <c r="L19" s="1">
        <v>8500</v>
      </c>
      <c r="M19" s="1">
        <v>0.94673399999999996</v>
      </c>
    </row>
    <row r="23" spans="1:15" x14ac:dyDescent="0.25">
      <c r="A23" s="1" t="s">
        <v>0</v>
      </c>
      <c r="B23" s="1" t="s">
        <v>7</v>
      </c>
      <c r="E23" s="1" t="s">
        <v>0</v>
      </c>
      <c r="F23" s="1" t="s">
        <v>8</v>
      </c>
      <c r="H23" s="1" t="s">
        <v>0</v>
      </c>
      <c r="I23" s="1" t="s">
        <v>9</v>
      </c>
      <c r="L23" s="1" t="s">
        <v>0</v>
      </c>
      <c r="M23" s="1" t="s">
        <v>27</v>
      </c>
      <c r="O23" t="s">
        <v>28</v>
      </c>
    </row>
    <row r="24" spans="1:15" x14ac:dyDescent="0.25">
      <c r="A24" s="1">
        <v>1500</v>
      </c>
      <c r="B24" s="1">
        <v>0.32876899999999998</v>
      </c>
      <c r="E24" s="1">
        <v>1500</v>
      </c>
      <c r="F24" s="1">
        <v>0.29950100000000002</v>
      </c>
      <c r="H24" s="1">
        <v>1500</v>
      </c>
      <c r="I24" s="1">
        <v>0.91112199999999999</v>
      </c>
      <c r="L24" s="1">
        <v>1500</v>
      </c>
      <c r="M24" s="4">
        <v>6.9934199999999994E-8</v>
      </c>
      <c r="O24" s="7">
        <f>1/(F24*43.5*10^6)</f>
        <v>7.6756023342581278E-8</v>
      </c>
    </row>
    <row r="25" spans="1:15" x14ac:dyDescent="0.25">
      <c r="A25" s="1">
        <v>2000</v>
      </c>
      <c r="B25" s="1">
        <v>0.345636</v>
      </c>
      <c r="E25" s="1">
        <v>2000</v>
      </c>
      <c r="F25" s="1">
        <v>0.31548100000000001</v>
      </c>
      <c r="H25" s="1">
        <v>2000</v>
      </c>
      <c r="I25" s="1">
        <v>0.91284799999999999</v>
      </c>
      <c r="L25" s="1">
        <v>2000</v>
      </c>
      <c r="M25" s="4">
        <v>6.6517600000000005E-8</v>
      </c>
      <c r="O25" s="7">
        <f t="shared" ref="O25:O40" si="2">1/(F25*43.5*10^6)</f>
        <v>7.2868114869442016E-8</v>
      </c>
    </row>
    <row r="26" spans="1:15" x14ac:dyDescent="0.25">
      <c r="A26" s="1">
        <v>2500</v>
      </c>
      <c r="B26" s="1">
        <v>0.35702200000000001</v>
      </c>
      <c r="E26" s="1">
        <v>2500</v>
      </c>
      <c r="F26" s="1">
        <v>0.323766</v>
      </c>
      <c r="H26" s="1">
        <v>2500</v>
      </c>
      <c r="I26" s="1">
        <v>0.90764400000000001</v>
      </c>
      <c r="L26" s="1">
        <v>2500</v>
      </c>
      <c r="M26" s="4">
        <v>6.4445900000000001E-8</v>
      </c>
      <c r="O26" s="7">
        <f t="shared" si="2"/>
        <v>7.1003458507460441E-8</v>
      </c>
    </row>
    <row r="27" spans="1:15" x14ac:dyDescent="0.25">
      <c r="A27" s="1">
        <v>3000</v>
      </c>
      <c r="B27" s="1">
        <v>0.36369099999999999</v>
      </c>
      <c r="E27" s="1">
        <v>3000</v>
      </c>
      <c r="F27" s="1">
        <v>0.33094499999999999</v>
      </c>
      <c r="H27" s="1">
        <v>3000</v>
      </c>
      <c r="I27" s="1">
        <v>0.91009600000000002</v>
      </c>
      <c r="L27" s="1">
        <v>3000</v>
      </c>
      <c r="M27" s="4">
        <v>6.3218200000000002E-8</v>
      </c>
      <c r="O27" s="7">
        <f t="shared" si="2"/>
        <v>6.9463221221430862E-8</v>
      </c>
    </row>
    <row r="28" spans="1:15" x14ac:dyDescent="0.25">
      <c r="A28" s="1">
        <v>3500</v>
      </c>
      <c r="B28" s="1">
        <v>0.36765199999999998</v>
      </c>
      <c r="E28" s="1">
        <v>3500</v>
      </c>
      <c r="F28" s="1">
        <v>0.33244499999999999</v>
      </c>
      <c r="H28" s="1">
        <v>3500</v>
      </c>
      <c r="I28" s="1">
        <v>0.90427800000000003</v>
      </c>
      <c r="L28" s="1">
        <v>3500</v>
      </c>
      <c r="M28" s="4">
        <v>6.2530599999999997E-8</v>
      </c>
      <c r="O28" s="7">
        <f t="shared" si="2"/>
        <v>6.9149801462276278E-8</v>
      </c>
    </row>
    <row r="29" spans="1:15" x14ac:dyDescent="0.25">
      <c r="A29" s="1">
        <v>4000</v>
      </c>
      <c r="B29" s="1">
        <v>0.37015500000000001</v>
      </c>
      <c r="E29" s="1">
        <v>4000</v>
      </c>
      <c r="F29" s="1">
        <v>0.33441100000000001</v>
      </c>
      <c r="H29" s="1">
        <v>4000</v>
      </c>
      <c r="I29" s="1">
        <v>0.90343600000000002</v>
      </c>
      <c r="L29" s="1">
        <v>4000</v>
      </c>
      <c r="M29" s="4">
        <v>6.2105100000000005E-8</v>
      </c>
      <c r="O29" s="7">
        <f t="shared" si="2"/>
        <v>6.8743270248665377E-8</v>
      </c>
    </row>
    <row r="30" spans="1:15" x14ac:dyDescent="0.25">
      <c r="A30" s="1">
        <v>4500</v>
      </c>
      <c r="B30" s="1">
        <v>0.37033899999999997</v>
      </c>
      <c r="E30" s="1">
        <v>4500</v>
      </c>
      <c r="F30" s="1">
        <v>0.33327899999999999</v>
      </c>
      <c r="H30" s="1">
        <v>4500</v>
      </c>
      <c r="I30" s="1">
        <v>0.90011300000000005</v>
      </c>
      <c r="L30" s="1">
        <v>4500</v>
      </c>
      <c r="M30" s="4">
        <v>6.2086799999999995E-8</v>
      </c>
      <c r="O30" s="7">
        <f t="shared" si="2"/>
        <v>6.8976760453333197E-8</v>
      </c>
    </row>
    <row r="31" spans="1:15" x14ac:dyDescent="0.25">
      <c r="A31" s="1">
        <v>5000</v>
      </c>
      <c r="B31" s="1">
        <v>0.37212000000000001</v>
      </c>
      <c r="E31" s="1">
        <v>5000</v>
      </c>
      <c r="F31" s="1">
        <v>0.33421600000000001</v>
      </c>
      <c r="H31" s="1">
        <v>5000</v>
      </c>
      <c r="I31" s="1">
        <v>0.89815</v>
      </c>
      <c r="L31" s="1">
        <v>5000</v>
      </c>
      <c r="M31" s="4">
        <v>6.1777800000000001E-8</v>
      </c>
      <c r="O31" s="7">
        <f t="shared" si="2"/>
        <v>6.8783378854173457E-8</v>
      </c>
    </row>
    <row r="32" spans="1:15" x14ac:dyDescent="0.25">
      <c r="A32" s="1">
        <v>5500</v>
      </c>
      <c r="B32" s="1">
        <v>0.37498799999999999</v>
      </c>
      <c r="E32" s="1">
        <v>5500</v>
      </c>
      <c r="F32" s="1">
        <v>0.33437600000000001</v>
      </c>
      <c r="H32" s="1">
        <v>5500</v>
      </c>
      <c r="I32" s="1">
        <v>0.89169799999999999</v>
      </c>
      <c r="L32" s="1">
        <v>5500</v>
      </c>
      <c r="M32" s="4">
        <v>6.1304700000000002E-8</v>
      </c>
      <c r="O32" s="7">
        <f t="shared" si="2"/>
        <v>6.8750465784405683E-8</v>
      </c>
    </row>
    <row r="33" spans="1:15" x14ac:dyDescent="0.25">
      <c r="A33" s="1">
        <v>6000</v>
      </c>
      <c r="B33" s="1">
        <v>0.37497200000000003</v>
      </c>
      <c r="E33" s="1">
        <v>6000</v>
      </c>
      <c r="F33" s="1">
        <v>0.33294699999999999</v>
      </c>
      <c r="H33" s="1">
        <v>6000</v>
      </c>
      <c r="I33" s="1">
        <v>0.88792499999999996</v>
      </c>
      <c r="L33" s="1">
        <v>6000</v>
      </c>
      <c r="M33" s="4">
        <v>6.1307299999999997E-8</v>
      </c>
      <c r="O33" s="7">
        <f t="shared" si="2"/>
        <v>6.9045541023425461E-8</v>
      </c>
    </row>
    <row r="34" spans="1:15" x14ac:dyDescent="0.25">
      <c r="A34" s="1">
        <v>6300</v>
      </c>
      <c r="B34" s="1">
        <v>0.37363400000000002</v>
      </c>
      <c r="E34" s="1">
        <v>6300</v>
      </c>
      <c r="F34" s="1">
        <v>0.33084799999999998</v>
      </c>
      <c r="H34" s="1">
        <v>6300</v>
      </c>
      <c r="I34" s="1">
        <v>0.88565099999999997</v>
      </c>
      <c r="L34" s="1">
        <v>6300</v>
      </c>
      <c r="M34" s="4">
        <v>6.1538200000000002E-8</v>
      </c>
      <c r="O34" s="7">
        <f t="shared" si="2"/>
        <v>6.9483586865045085E-8</v>
      </c>
    </row>
    <row r="35" spans="1:15" x14ac:dyDescent="0.25">
      <c r="A35" s="1">
        <v>6500</v>
      </c>
      <c r="B35" s="1">
        <v>0.371726</v>
      </c>
      <c r="E35" s="1">
        <v>6500</v>
      </c>
      <c r="F35" s="1">
        <v>0.32826899999999998</v>
      </c>
      <c r="H35" s="1">
        <v>6500</v>
      </c>
      <c r="I35" s="1">
        <v>0.88309199999999999</v>
      </c>
      <c r="L35" s="1">
        <v>6500</v>
      </c>
      <c r="M35" s="4">
        <v>6.1842500000000006E-8</v>
      </c>
      <c r="O35" s="7">
        <f t="shared" si="2"/>
        <v>7.0029475055903659E-8</v>
      </c>
    </row>
    <row r="36" spans="1:15" x14ac:dyDescent="0.25">
      <c r="A36" s="1">
        <v>7000</v>
      </c>
      <c r="B36" s="1">
        <v>0.37031399999999998</v>
      </c>
      <c r="E36" s="1">
        <v>7000</v>
      </c>
      <c r="F36" s="1">
        <v>0.32523299999999999</v>
      </c>
      <c r="H36" s="1">
        <v>7000</v>
      </c>
      <c r="I36" s="1">
        <v>0.87828700000000004</v>
      </c>
      <c r="L36" s="1">
        <v>7000</v>
      </c>
      <c r="M36" s="4">
        <v>6.2080199999999995E-8</v>
      </c>
      <c r="O36" s="7">
        <f t="shared" si="2"/>
        <v>7.0683189427660896E-8</v>
      </c>
    </row>
    <row r="37" spans="1:15" x14ac:dyDescent="0.25">
      <c r="A37" s="1">
        <v>7500</v>
      </c>
      <c r="B37" s="1">
        <v>0.365846</v>
      </c>
      <c r="E37" s="1">
        <v>7500</v>
      </c>
      <c r="F37" s="1">
        <v>0.31670999999999999</v>
      </c>
      <c r="H37" s="1">
        <v>7500</v>
      </c>
      <c r="I37" s="1">
        <v>0.86569300000000005</v>
      </c>
      <c r="L37" s="1">
        <v>7500</v>
      </c>
      <c r="M37" s="4">
        <v>6.28366E-8</v>
      </c>
      <c r="O37" s="7">
        <f t="shared" si="2"/>
        <v>7.2585348574804833E-8</v>
      </c>
    </row>
    <row r="38" spans="1:15" x14ac:dyDescent="0.25">
      <c r="A38" s="1">
        <v>7800</v>
      </c>
      <c r="B38" s="1">
        <v>0.36163400000000001</v>
      </c>
      <c r="E38" s="1">
        <v>7800</v>
      </c>
      <c r="F38" s="1">
        <v>0.30921300000000002</v>
      </c>
      <c r="H38" s="1">
        <v>7800</v>
      </c>
      <c r="I38" s="1">
        <v>0.85504500000000005</v>
      </c>
      <c r="L38" s="1">
        <v>7800</v>
      </c>
      <c r="M38" s="4">
        <v>6.3568500000000004E-8</v>
      </c>
      <c r="O38" s="7">
        <f t="shared" si="2"/>
        <v>7.4345211058805533E-8</v>
      </c>
    </row>
    <row r="39" spans="1:15" x14ac:dyDescent="0.25">
      <c r="A39" s="1">
        <v>8000</v>
      </c>
      <c r="B39" s="1">
        <v>0.36087599999999997</v>
      </c>
      <c r="E39" s="1">
        <v>8000</v>
      </c>
      <c r="F39" s="1">
        <v>0.30593799999999999</v>
      </c>
      <c r="H39" s="1">
        <v>8000</v>
      </c>
      <c r="I39" s="1">
        <v>0.84776499999999999</v>
      </c>
      <c r="L39" s="1">
        <v>8000</v>
      </c>
      <c r="M39" s="4">
        <v>6.3701999999999997E-8</v>
      </c>
      <c r="O39" s="7">
        <f t="shared" si="2"/>
        <v>7.5141060434226679E-8</v>
      </c>
    </row>
    <row r="40" spans="1:15" x14ac:dyDescent="0.25">
      <c r="A40" s="1">
        <v>8500</v>
      </c>
      <c r="B40" s="1">
        <v>0.359232</v>
      </c>
      <c r="E40" s="1">
        <v>8500</v>
      </c>
      <c r="F40" s="1">
        <v>0.29588300000000001</v>
      </c>
      <c r="H40" s="1">
        <v>8500</v>
      </c>
      <c r="I40" s="1">
        <v>0.82365500000000003</v>
      </c>
      <c r="L40" s="1">
        <v>8500</v>
      </c>
      <c r="M40" s="4">
        <v>6.3993400000000004E-8</v>
      </c>
      <c r="O40" s="7">
        <f t="shared" si="2"/>
        <v>7.7694581125399016E-8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topLeftCell="A10" zoomScale="85" zoomScaleNormal="85" workbookViewId="0">
      <selection activeCell="O24" sqref="O24:O40"/>
    </sheetView>
  </sheetViews>
  <sheetFormatPr baseColWidth="10" defaultRowHeight="15" x14ac:dyDescent="0.25"/>
  <cols>
    <col min="15" max="15" width="12.42578125" bestFit="1" customWidth="1"/>
  </cols>
  <sheetData>
    <row r="2" spans="1:13" x14ac:dyDescent="0.25">
      <c r="A2" s="1" t="s">
        <v>0</v>
      </c>
      <c r="B2" s="1" t="s">
        <v>1</v>
      </c>
      <c r="C2" s="1" t="s">
        <v>2</v>
      </c>
      <c r="E2" s="1" t="s">
        <v>0</v>
      </c>
      <c r="F2" s="1" t="s">
        <v>3</v>
      </c>
      <c r="H2" s="1" t="s">
        <v>0</v>
      </c>
      <c r="I2" s="1" t="s">
        <v>4</v>
      </c>
      <c r="J2" s="1" t="s">
        <v>12</v>
      </c>
      <c r="L2" s="1" t="s">
        <v>0</v>
      </c>
      <c r="M2" s="1" t="s">
        <v>6</v>
      </c>
    </row>
    <row r="3" spans="1:13" x14ac:dyDescent="0.25">
      <c r="A3" s="1">
        <v>1500</v>
      </c>
      <c r="B3" s="1">
        <v>19566.599999999999</v>
      </c>
      <c r="C3" s="1">
        <f>B3/1000</f>
        <v>19.566599999999998</v>
      </c>
      <c r="E3" s="1">
        <v>1500</v>
      </c>
      <c r="F3" s="1">
        <v>124.565</v>
      </c>
      <c r="H3" s="1">
        <v>1500</v>
      </c>
      <c r="I3" s="1">
        <v>979460</v>
      </c>
      <c r="J3" s="1">
        <f>I3/10^5</f>
        <v>9.7946000000000009</v>
      </c>
      <c r="L3" s="1">
        <v>1500</v>
      </c>
      <c r="M3" s="1">
        <v>0.932925</v>
      </c>
    </row>
    <row r="4" spans="1:13" x14ac:dyDescent="0.25">
      <c r="A4" s="1">
        <v>2000</v>
      </c>
      <c r="B4" s="1">
        <v>27708.1</v>
      </c>
      <c r="C4" s="1">
        <f t="shared" ref="C4:C19" si="0">B4/1000</f>
        <v>27.708099999999998</v>
      </c>
      <c r="E4" s="1">
        <v>2000</v>
      </c>
      <c r="F4" s="1">
        <v>132.297</v>
      </c>
      <c r="H4" s="1">
        <v>2000</v>
      </c>
      <c r="I4" s="1">
        <v>1040260</v>
      </c>
      <c r="J4" s="1">
        <f t="shared" ref="J4:J19" si="1">I4/10^5</f>
        <v>10.4026</v>
      </c>
      <c r="L4" s="1">
        <v>2000</v>
      </c>
      <c r="M4" s="1">
        <v>0.93514799999999998</v>
      </c>
    </row>
    <row r="5" spans="1:13" x14ac:dyDescent="0.25">
      <c r="A5" s="1">
        <v>2500</v>
      </c>
      <c r="B5" s="1">
        <v>36172.5</v>
      </c>
      <c r="C5" s="1">
        <f t="shared" si="0"/>
        <v>36.172499999999999</v>
      </c>
      <c r="E5" s="1">
        <v>2500</v>
      </c>
      <c r="F5" s="1">
        <v>138.16900000000001</v>
      </c>
      <c r="H5" s="1">
        <v>2500</v>
      </c>
      <c r="I5" s="1">
        <v>1086430</v>
      </c>
      <c r="J5" s="1">
        <f t="shared" si="1"/>
        <v>10.8643</v>
      </c>
      <c r="L5" s="1">
        <v>2500</v>
      </c>
      <c r="M5" s="1">
        <v>0.93496400000000002</v>
      </c>
    </row>
    <row r="6" spans="1:13" x14ac:dyDescent="0.25">
      <c r="A6" s="1">
        <v>3000</v>
      </c>
      <c r="B6" s="1">
        <v>45869.2</v>
      </c>
      <c r="C6" s="1">
        <f t="shared" si="0"/>
        <v>45.869199999999999</v>
      </c>
      <c r="E6" s="1">
        <v>3000</v>
      </c>
      <c r="F6" s="1">
        <v>146.006</v>
      </c>
      <c r="H6" s="1">
        <v>3000</v>
      </c>
      <c r="I6" s="1">
        <v>1148050</v>
      </c>
      <c r="J6" s="1">
        <f t="shared" si="1"/>
        <v>11.480499999999999</v>
      </c>
      <c r="L6" s="1">
        <v>3000</v>
      </c>
      <c r="M6" s="1">
        <v>0.93332700000000002</v>
      </c>
    </row>
    <row r="7" spans="1:13" x14ac:dyDescent="0.25">
      <c r="A7" s="1">
        <v>3500</v>
      </c>
      <c r="B7" s="1">
        <v>56165.5</v>
      </c>
      <c r="C7" s="1">
        <f t="shared" si="0"/>
        <v>56.165500000000002</v>
      </c>
      <c r="E7" s="1">
        <v>3500</v>
      </c>
      <c r="F7" s="1">
        <v>153.24</v>
      </c>
      <c r="H7" s="1">
        <v>3500</v>
      </c>
      <c r="I7" s="1">
        <v>1204940</v>
      </c>
      <c r="J7" s="1">
        <f t="shared" si="1"/>
        <v>12.0494</v>
      </c>
      <c r="L7" s="1">
        <v>3500</v>
      </c>
      <c r="M7" s="1">
        <v>0.93305000000000005</v>
      </c>
    </row>
    <row r="8" spans="1:13" x14ac:dyDescent="0.25">
      <c r="A8" s="1">
        <v>4000</v>
      </c>
      <c r="B8" s="1">
        <v>66483.399999999994</v>
      </c>
      <c r="C8" s="1">
        <f t="shared" si="0"/>
        <v>66.483399999999989</v>
      </c>
      <c r="E8" s="1">
        <v>4000</v>
      </c>
      <c r="F8" s="1">
        <v>158.71700000000001</v>
      </c>
      <c r="H8" s="1">
        <v>4000</v>
      </c>
      <c r="I8" s="1">
        <v>1248000</v>
      </c>
      <c r="J8" s="1">
        <f t="shared" si="1"/>
        <v>12.48</v>
      </c>
      <c r="L8" s="1">
        <v>4000</v>
      </c>
      <c r="M8" s="1">
        <v>0.92966599999999999</v>
      </c>
    </row>
    <row r="9" spans="1:13" x14ac:dyDescent="0.25">
      <c r="A9" s="1">
        <v>4500</v>
      </c>
      <c r="B9" s="1">
        <v>76472.5</v>
      </c>
      <c r="C9" s="1">
        <f t="shared" si="0"/>
        <v>76.472499999999997</v>
      </c>
      <c r="E9" s="1">
        <v>4500</v>
      </c>
      <c r="F9" s="1">
        <v>162.28</v>
      </c>
      <c r="H9" s="1">
        <v>4500</v>
      </c>
      <c r="I9" s="1">
        <v>1276010</v>
      </c>
      <c r="J9" s="1">
        <f t="shared" si="1"/>
        <v>12.7601</v>
      </c>
      <c r="L9" s="1">
        <v>4500</v>
      </c>
      <c r="M9" s="1">
        <v>0.92622899999999997</v>
      </c>
    </row>
    <row r="10" spans="1:13" x14ac:dyDescent="0.25">
      <c r="A10" s="1">
        <v>5000</v>
      </c>
      <c r="B10" s="1">
        <v>88310.3</v>
      </c>
      <c r="C10" s="1">
        <f t="shared" si="0"/>
        <v>88.310299999999998</v>
      </c>
      <c r="E10" s="1">
        <v>5000</v>
      </c>
      <c r="F10" s="1">
        <v>168.66</v>
      </c>
      <c r="H10" s="1">
        <v>5000</v>
      </c>
      <c r="I10" s="1">
        <v>1326180</v>
      </c>
      <c r="J10" s="1">
        <f t="shared" si="1"/>
        <v>13.261799999999999</v>
      </c>
      <c r="L10" s="1">
        <v>5000</v>
      </c>
      <c r="M10" s="1">
        <v>0.93186599999999997</v>
      </c>
    </row>
    <row r="11" spans="1:13" x14ac:dyDescent="0.25">
      <c r="A11" s="1">
        <v>5500</v>
      </c>
      <c r="B11" s="1">
        <v>97125.3</v>
      </c>
      <c r="C11" s="1">
        <f t="shared" si="0"/>
        <v>97.12530000000001</v>
      </c>
      <c r="E11" s="1">
        <v>5500</v>
      </c>
      <c r="F11" s="1">
        <v>168.63200000000001</v>
      </c>
      <c r="H11" s="1">
        <v>5500</v>
      </c>
      <c r="I11" s="1">
        <v>1325970</v>
      </c>
      <c r="J11" s="1">
        <f t="shared" si="1"/>
        <v>13.2597</v>
      </c>
      <c r="L11" s="1">
        <v>5500</v>
      </c>
      <c r="M11" s="1">
        <v>0.95086899999999996</v>
      </c>
    </row>
    <row r="12" spans="1:13" x14ac:dyDescent="0.25">
      <c r="A12" s="1">
        <v>6000</v>
      </c>
      <c r="B12" s="1">
        <v>106671</v>
      </c>
      <c r="C12" s="1">
        <f t="shared" si="0"/>
        <v>106.67100000000001</v>
      </c>
      <c r="E12" s="1">
        <v>6000</v>
      </c>
      <c r="F12" s="1">
        <v>169.77199999999999</v>
      </c>
      <c r="H12" s="1">
        <v>6000</v>
      </c>
      <c r="I12" s="1">
        <v>1334920</v>
      </c>
      <c r="J12" s="1">
        <f t="shared" si="1"/>
        <v>13.3492</v>
      </c>
      <c r="L12" s="1">
        <v>6000</v>
      </c>
      <c r="M12" s="1">
        <v>0.95357800000000004</v>
      </c>
    </row>
    <row r="13" spans="1:13" x14ac:dyDescent="0.25">
      <c r="A13" s="1">
        <v>6300</v>
      </c>
      <c r="B13" s="1">
        <v>111747</v>
      </c>
      <c r="C13" s="1">
        <f t="shared" si="0"/>
        <v>111.747</v>
      </c>
      <c r="E13" s="1">
        <v>6300</v>
      </c>
      <c r="F13" s="1">
        <v>169.38200000000001</v>
      </c>
      <c r="H13" s="1">
        <v>6300</v>
      </c>
      <c r="I13" s="1">
        <v>1331860</v>
      </c>
      <c r="J13" s="1">
        <f t="shared" si="1"/>
        <v>13.3186</v>
      </c>
      <c r="L13" s="1">
        <v>6300</v>
      </c>
      <c r="M13" s="1">
        <v>0.95349899999999999</v>
      </c>
    </row>
    <row r="14" spans="1:13" x14ac:dyDescent="0.25">
      <c r="A14" s="1">
        <v>6500</v>
      </c>
      <c r="B14" s="1">
        <v>114731</v>
      </c>
      <c r="C14" s="1">
        <f t="shared" si="0"/>
        <v>114.73099999999999</v>
      </c>
      <c r="E14" s="1">
        <v>6500</v>
      </c>
      <c r="F14" s="1">
        <v>168.554</v>
      </c>
      <c r="H14" s="1">
        <v>6500</v>
      </c>
      <c r="I14" s="1">
        <v>1325350</v>
      </c>
      <c r="J14" s="1">
        <f t="shared" si="1"/>
        <v>13.253500000000001</v>
      </c>
      <c r="L14" s="1">
        <v>6500</v>
      </c>
      <c r="M14" s="1">
        <v>0.94912200000000002</v>
      </c>
    </row>
    <row r="15" spans="1:13" x14ac:dyDescent="0.25">
      <c r="A15" s="1">
        <v>7000</v>
      </c>
      <c r="B15" s="1">
        <v>124943</v>
      </c>
      <c r="C15" s="1">
        <f t="shared" si="0"/>
        <v>124.943</v>
      </c>
      <c r="E15" s="1">
        <v>7000</v>
      </c>
      <c r="F15" s="1">
        <v>170.446</v>
      </c>
      <c r="H15" s="1">
        <v>7000</v>
      </c>
      <c r="I15" s="1">
        <v>1340220</v>
      </c>
      <c r="J15" s="1">
        <f t="shared" si="1"/>
        <v>13.402200000000001</v>
      </c>
      <c r="L15" s="1">
        <v>7000</v>
      </c>
      <c r="M15" s="1">
        <v>0.951434</v>
      </c>
    </row>
    <row r="16" spans="1:13" x14ac:dyDescent="0.25">
      <c r="A16" s="1">
        <v>7500</v>
      </c>
      <c r="B16" s="1">
        <v>126226</v>
      </c>
      <c r="C16" s="1">
        <f t="shared" si="0"/>
        <v>126.226</v>
      </c>
      <c r="E16" s="1">
        <v>7500</v>
      </c>
      <c r="F16" s="1">
        <v>160.71600000000001</v>
      </c>
      <c r="H16" s="1">
        <v>7500</v>
      </c>
      <c r="I16" s="1">
        <v>1263720</v>
      </c>
      <c r="J16" s="1">
        <f t="shared" si="1"/>
        <v>12.6372</v>
      </c>
      <c r="L16" s="1">
        <v>7500</v>
      </c>
      <c r="M16" s="1">
        <v>0.95138900000000004</v>
      </c>
    </row>
    <row r="17" spans="1:15" x14ac:dyDescent="0.25">
      <c r="A17" s="1">
        <v>7800</v>
      </c>
      <c r="B17" s="1">
        <v>123436</v>
      </c>
      <c r="C17" s="1">
        <f t="shared" si="0"/>
        <v>123.43600000000001</v>
      </c>
      <c r="E17" s="1">
        <v>7800</v>
      </c>
      <c r="F17" s="1">
        <v>151.11799999999999</v>
      </c>
      <c r="H17" s="1">
        <v>7800</v>
      </c>
      <c r="I17" s="1">
        <v>1188250</v>
      </c>
      <c r="J17" s="1">
        <f t="shared" si="1"/>
        <v>11.8825</v>
      </c>
      <c r="L17" s="1">
        <v>7800</v>
      </c>
      <c r="M17" s="1">
        <v>0.94678499999999999</v>
      </c>
    </row>
    <row r="18" spans="1:15" x14ac:dyDescent="0.25">
      <c r="A18" s="1">
        <v>8000</v>
      </c>
      <c r="B18" s="1">
        <v>125864</v>
      </c>
      <c r="C18" s="1">
        <f t="shared" si="0"/>
        <v>125.864</v>
      </c>
      <c r="E18" s="1">
        <v>8000</v>
      </c>
      <c r="F18" s="1">
        <v>150.239</v>
      </c>
      <c r="H18" s="1">
        <v>8000</v>
      </c>
      <c r="I18" s="1">
        <v>1181340</v>
      </c>
      <c r="J18" s="1">
        <f t="shared" si="1"/>
        <v>11.8134</v>
      </c>
      <c r="L18" s="1">
        <v>8000</v>
      </c>
      <c r="M18" s="1">
        <v>0.94679100000000005</v>
      </c>
    </row>
    <row r="19" spans="1:15" x14ac:dyDescent="0.25">
      <c r="A19" s="1">
        <v>8500</v>
      </c>
      <c r="B19" s="1">
        <v>121163</v>
      </c>
      <c r="C19" s="1">
        <f t="shared" si="0"/>
        <v>121.163</v>
      </c>
      <c r="E19" s="1">
        <v>8500</v>
      </c>
      <c r="F19" s="1">
        <v>136.12</v>
      </c>
      <c r="H19" s="1">
        <v>8500</v>
      </c>
      <c r="I19" s="1">
        <v>1070320</v>
      </c>
      <c r="J19" s="1">
        <f t="shared" si="1"/>
        <v>10.703200000000001</v>
      </c>
      <c r="L19" s="1">
        <v>8500</v>
      </c>
      <c r="M19" s="1">
        <v>0.94679400000000002</v>
      </c>
    </row>
    <row r="23" spans="1:15" x14ac:dyDescent="0.25">
      <c r="A23" s="1" t="s">
        <v>0</v>
      </c>
      <c r="B23" s="1" t="s">
        <v>7</v>
      </c>
      <c r="E23" s="1" t="s">
        <v>0</v>
      </c>
      <c r="F23" s="1" t="s">
        <v>8</v>
      </c>
      <c r="H23" s="1" t="s">
        <v>0</v>
      </c>
      <c r="I23" s="1" t="s">
        <v>9</v>
      </c>
      <c r="L23" s="1" t="s">
        <v>0</v>
      </c>
      <c r="M23" s="1" t="s">
        <v>27</v>
      </c>
      <c r="O23" t="s">
        <v>28</v>
      </c>
    </row>
    <row r="24" spans="1:15" x14ac:dyDescent="0.25">
      <c r="A24" s="1">
        <v>1500</v>
      </c>
      <c r="B24" s="1">
        <v>0.32898100000000002</v>
      </c>
      <c r="E24" s="1">
        <v>1500</v>
      </c>
      <c r="F24" s="1">
        <v>0.29996699999999998</v>
      </c>
      <c r="H24" s="1">
        <v>1500</v>
      </c>
      <c r="I24" s="1">
        <v>0.91194500000000001</v>
      </c>
      <c r="L24" s="1">
        <v>1500</v>
      </c>
      <c r="M24" s="4">
        <v>6.9888600000000003E-8</v>
      </c>
      <c r="O24">
        <f>1/(F24*43.5*10^6)</f>
        <v>7.6636782536500468E-8</v>
      </c>
    </row>
    <row r="25" spans="1:15" x14ac:dyDescent="0.25">
      <c r="A25" s="1">
        <v>2000</v>
      </c>
      <c r="B25" s="1">
        <v>0.34538000000000002</v>
      </c>
      <c r="E25" s="1">
        <v>2000</v>
      </c>
      <c r="F25" s="1">
        <v>0.31467200000000001</v>
      </c>
      <c r="H25" s="1">
        <v>2000</v>
      </c>
      <c r="I25" s="1">
        <v>0.91120000000000001</v>
      </c>
      <c r="L25" s="1">
        <v>2000</v>
      </c>
      <c r="M25" s="4">
        <v>6.6568000000000004E-8</v>
      </c>
      <c r="O25">
        <f t="shared" ref="O25:O40" si="2">1/(F25*43.5*10^6)</f>
        <v>7.3055453764956636E-8</v>
      </c>
    </row>
    <row r="26" spans="1:15" x14ac:dyDescent="0.25">
      <c r="A26" s="1">
        <v>2500</v>
      </c>
      <c r="B26" s="1">
        <v>0.35677599999999998</v>
      </c>
      <c r="E26" s="1">
        <v>2500</v>
      </c>
      <c r="F26" s="1">
        <v>0.32433099999999998</v>
      </c>
      <c r="H26" s="1">
        <v>2500</v>
      </c>
      <c r="I26" s="1">
        <v>0.90905899999999995</v>
      </c>
      <c r="L26" s="1">
        <v>2500</v>
      </c>
      <c r="M26" s="4">
        <v>6.4433900000000001E-8</v>
      </c>
      <c r="O26">
        <f t="shared" si="2"/>
        <v>7.087976711176679E-8</v>
      </c>
    </row>
    <row r="27" spans="1:15" x14ac:dyDescent="0.25">
      <c r="A27" s="1">
        <v>3000</v>
      </c>
      <c r="B27" s="1">
        <v>0.36326799999999998</v>
      </c>
      <c r="E27" s="1">
        <v>3000</v>
      </c>
      <c r="F27" s="1">
        <v>0.32965299999999997</v>
      </c>
      <c r="H27" s="1">
        <v>3000</v>
      </c>
      <c r="I27" s="1">
        <v>0.90764900000000004</v>
      </c>
      <c r="L27" s="1">
        <v>3000</v>
      </c>
      <c r="M27" s="4">
        <v>6.3295300000000002E-8</v>
      </c>
      <c r="O27">
        <f t="shared" si="2"/>
        <v>6.9735466527307317E-8</v>
      </c>
    </row>
    <row r="28" spans="1:15" x14ac:dyDescent="0.25">
      <c r="A28" s="1">
        <v>3500</v>
      </c>
      <c r="B28" s="1">
        <v>0.36804199999999998</v>
      </c>
      <c r="E28" s="1">
        <v>3500</v>
      </c>
      <c r="F28" s="1">
        <v>0.333314</v>
      </c>
      <c r="H28" s="1">
        <v>3500</v>
      </c>
      <c r="I28" s="1">
        <v>0.90592499999999998</v>
      </c>
      <c r="L28" s="1">
        <v>3500</v>
      </c>
      <c r="M28" s="4">
        <v>6.24812E-8</v>
      </c>
      <c r="O28">
        <f t="shared" si="2"/>
        <v>6.8969517473392761E-8</v>
      </c>
    </row>
    <row r="29" spans="1:15" x14ac:dyDescent="0.25">
      <c r="A29" s="1">
        <v>4000</v>
      </c>
      <c r="B29" s="1">
        <v>0.37015500000000001</v>
      </c>
      <c r="E29" s="1">
        <v>4000</v>
      </c>
      <c r="F29" s="1">
        <v>0.33441100000000001</v>
      </c>
      <c r="H29" s="1">
        <v>4000</v>
      </c>
      <c r="I29" s="1">
        <v>0.90343600000000002</v>
      </c>
      <c r="L29" s="1">
        <v>4000</v>
      </c>
      <c r="M29" s="4">
        <v>6.2105100000000005E-8</v>
      </c>
      <c r="O29">
        <f t="shared" si="2"/>
        <v>6.8743270248665377E-8</v>
      </c>
    </row>
    <row r="30" spans="1:15" x14ac:dyDescent="0.25">
      <c r="A30" s="1">
        <v>4500</v>
      </c>
      <c r="B30" s="1">
        <v>0.37033899999999997</v>
      </c>
      <c r="E30" s="1">
        <v>4500</v>
      </c>
      <c r="F30" s="1">
        <v>0.33327899999999999</v>
      </c>
      <c r="H30" s="1">
        <v>4500</v>
      </c>
      <c r="I30" s="1">
        <v>0.90011300000000005</v>
      </c>
      <c r="L30" s="1">
        <v>4500</v>
      </c>
      <c r="M30" s="4">
        <v>6.2086799999999995E-8</v>
      </c>
      <c r="O30">
        <f t="shared" si="2"/>
        <v>6.8976760453333197E-8</v>
      </c>
    </row>
    <row r="31" spans="1:15" x14ac:dyDescent="0.25">
      <c r="A31" s="1">
        <v>5000</v>
      </c>
      <c r="B31" s="1">
        <v>0.37212000000000001</v>
      </c>
      <c r="E31" s="1">
        <v>5000</v>
      </c>
      <c r="F31" s="1">
        <v>0.33421600000000001</v>
      </c>
      <c r="H31" s="1">
        <v>5000</v>
      </c>
      <c r="I31" s="1">
        <v>0.89815</v>
      </c>
      <c r="L31" s="1">
        <v>5000</v>
      </c>
      <c r="M31" s="4">
        <v>6.1777800000000001E-8</v>
      </c>
      <c r="O31">
        <f t="shared" si="2"/>
        <v>6.8783378854173457E-8</v>
      </c>
    </row>
    <row r="32" spans="1:15" x14ac:dyDescent="0.25">
      <c r="A32" s="1">
        <v>5500</v>
      </c>
      <c r="B32" s="1">
        <v>0.37493500000000002</v>
      </c>
      <c r="E32" s="1">
        <v>5500</v>
      </c>
      <c r="F32" s="1">
        <v>0.334897</v>
      </c>
      <c r="H32" s="1">
        <v>5500</v>
      </c>
      <c r="I32" s="1">
        <v>0.89321200000000001</v>
      </c>
      <c r="L32" s="1">
        <v>5500</v>
      </c>
      <c r="M32" s="4">
        <v>6.1313300000000004E-8</v>
      </c>
      <c r="O32">
        <f t="shared" si="2"/>
        <v>6.8643510533466815E-8</v>
      </c>
    </row>
    <row r="33" spans="1:15" x14ac:dyDescent="0.25">
      <c r="A33" s="1">
        <v>6000</v>
      </c>
      <c r="B33" s="1">
        <v>0.37482199999999999</v>
      </c>
      <c r="E33" s="1">
        <v>6000</v>
      </c>
      <c r="F33" s="1">
        <v>0.33312999999999998</v>
      </c>
      <c r="H33" s="1">
        <v>6000</v>
      </c>
      <c r="I33" s="1">
        <v>0.88879399999999997</v>
      </c>
      <c r="L33" s="1">
        <v>6000</v>
      </c>
      <c r="M33" s="4">
        <v>6.1333600000000003E-8</v>
      </c>
      <c r="O33">
        <f t="shared" si="2"/>
        <v>6.9007611884628938E-8</v>
      </c>
    </row>
    <row r="34" spans="1:15" x14ac:dyDescent="0.25">
      <c r="A34" s="1">
        <v>6300</v>
      </c>
      <c r="B34" s="1">
        <v>0.37378400000000001</v>
      </c>
      <c r="E34" s="1">
        <v>6300</v>
      </c>
      <c r="F34" s="1">
        <v>0.33101199999999997</v>
      </c>
      <c r="H34" s="1">
        <v>6300</v>
      </c>
      <c r="I34" s="1">
        <v>0.885571</v>
      </c>
      <c r="L34" s="1">
        <v>6300</v>
      </c>
      <c r="M34" s="4">
        <v>6.1502200000000001E-8</v>
      </c>
      <c r="O34">
        <f t="shared" si="2"/>
        <v>6.9449161199975946E-8</v>
      </c>
    </row>
    <row r="35" spans="1:15" x14ac:dyDescent="0.25">
      <c r="A35" s="1">
        <v>6500</v>
      </c>
      <c r="B35" s="1">
        <v>0.371726</v>
      </c>
      <c r="E35" s="1">
        <v>6500</v>
      </c>
      <c r="F35" s="1">
        <v>0.32826899999999998</v>
      </c>
      <c r="H35" s="1">
        <v>6500</v>
      </c>
      <c r="I35" s="1">
        <v>0.88309199999999999</v>
      </c>
      <c r="L35" s="1">
        <v>6500</v>
      </c>
      <c r="M35" s="4">
        <v>6.1842500000000006E-8</v>
      </c>
      <c r="O35">
        <f t="shared" si="2"/>
        <v>7.0029475055903659E-8</v>
      </c>
    </row>
    <row r="36" spans="1:15" x14ac:dyDescent="0.25">
      <c r="A36" s="1">
        <v>7000</v>
      </c>
      <c r="B36" s="1">
        <v>0.37026399999999998</v>
      </c>
      <c r="E36" s="1">
        <v>7000</v>
      </c>
      <c r="F36" s="1">
        <v>0.32547700000000002</v>
      </c>
      <c r="H36" s="1">
        <v>7000</v>
      </c>
      <c r="I36" s="1">
        <v>0.87904000000000004</v>
      </c>
      <c r="L36" s="1">
        <v>7000</v>
      </c>
      <c r="M36" s="4">
        <v>6.2086799999999995E-8</v>
      </c>
      <c r="O36">
        <f t="shared" si="2"/>
        <v>7.063020043544225E-8</v>
      </c>
    </row>
    <row r="37" spans="1:15" x14ac:dyDescent="0.25">
      <c r="A37" s="1">
        <v>7500</v>
      </c>
      <c r="B37" s="1">
        <v>0.36560999999999999</v>
      </c>
      <c r="E37" s="1">
        <v>7500</v>
      </c>
      <c r="F37" s="1">
        <v>0.31730700000000001</v>
      </c>
      <c r="H37" s="1">
        <v>7500</v>
      </c>
      <c r="I37" s="1">
        <v>0.86788200000000004</v>
      </c>
      <c r="L37" s="1">
        <v>7500</v>
      </c>
      <c r="M37" s="4">
        <v>6.2877100000000007E-8</v>
      </c>
      <c r="O37">
        <f t="shared" si="2"/>
        <v>7.2448782242832454E-8</v>
      </c>
    </row>
    <row r="38" spans="1:15" x14ac:dyDescent="0.25">
      <c r="A38" s="1">
        <v>7800</v>
      </c>
      <c r="B38" s="1">
        <v>0.36186600000000002</v>
      </c>
      <c r="E38" s="1">
        <v>7800</v>
      </c>
      <c r="F38" s="1">
        <v>0.31042500000000001</v>
      </c>
      <c r="H38" s="1">
        <v>7800</v>
      </c>
      <c r="I38" s="1">
        <v>0.85784400000000005</v>
      </c>
      <c r="L38" s="1">
        <v>7800</v>
      </c>
      <c r="M38" s="4">
        <v>6.3527600000000003E-8</v>
      </c>
      <c r="O38">
        <f t="shared" si="2"/>
        <v>7.4054943213743856E-8</v>
      </c>
    </row>
    <row r="39" spans="1:15" x14ac:dyDescent="0.25">
      <c r="A39" s="1">
        <v>8000</v>
      </c>
      <c r="B39" s="1">
        <v>0.36129099999999997</v>
      </c>
      <c r="E39" s="1">
        <v>8000</v>
      </c>
      <c r="F39" s="1">
        <v>0.308863</v>
      </c>
      <c r="H39" s="1">
        <v>8000</v>
      </c>
      <c r="I39" s="1">
        <v>0.85488799999999998</v>
      </c>
      <c r="L39" s="1">
        <v>8000</v>
      </c>
      <c r="M39" s="4">
        <v>6.3628799999999996E-8</v>
      </c>
      <c r="O39">
        <f t="shared" si="2"/>
        <v>7.4429458197085553E-8</v>
      </c>
    </row>
    <row r="40" spans="1:15" x14ac:dyDescent="0.25">
      <c r="A40" s="1">
        <v>8500</v>
      </c>
      <c r="B40" s="1">
        <v>0.36021399999999998</v>
      </c>
      <c r="E40" s="1">
        <v>8500</v>
      </c>
      <c r="F40" s="1">
        <v>0.30146400000000001</v>
      </c>
      <c r="H40" s="1">
        <v>8500</v>
      </c>
      <c r="I40" s="1">
        <v>0.83690200000000003</v>
      </c>
      <c r="L40" s="1">
        <v>8500</v>
      </c>
      <c r="M40" s="4">
        <v>6.3819100000000003E-8</v>
      </c>
      <c r="O40">
        <f t="shared" si="2"/>
        <v>7.6256222126444393E-8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="70" zoomScaleNormal="70" workbookViewId="0">
      <selection activeCell="X30" sqref="X30"/>
    </sheetView>
  </sheetViews>
  <sheetFormatPr baseColWidth="10" defaultRowHeight="15" x14ac:dyDescent="0.25"/>
  <cols>
    <col min="15" max="15" width="12" bestFit="1" customWidth="1"/>
  </cols>
  <sheetData>
    <row r="1" spans="1:13" x14ac:dyDescent="0.25">
      <c r="D1" s="2" t="s">
        <v>11</v>
      </c>
    </row>
    <row r="2" spans="1:13" x14ac:dyDescent="0.25">
      <c r="A2" s="1" t="s">
        <v>0</v>
      </c>
      <c r="B2" s="1" t="s">
        <v>1</v>
      </c>
      <c r="C2" s="1" t="s">
        <v>2</v>
      </c>
      <c r="E2" s="1" t="s">
        <v>0</v>
      </c>
      <c r="F2" s="1" t="s">
        <v>3</v>
      </c>
      <c r="H2" s="1" t="s">
        <v>0</v>
      </c>
      <c r="I2" s="1" t="s">
        <v>4</v>
      </c>
      <c r="J2" s="1" t="s">
        <v>12</v>
      </c>
      <c r="L2" s="1" t="s">
        <v>0</v>
      </c>
      <c r="M2" s="1" t="s">
        <v>6</v>
      </c>
    </row>
    <row r="3" spans="1:13" x14ac:dyDescent="0.25">
      <c r="A3" s="1">
        <v>1500</v>
      </c>
      <c r="B3" s="1">
        <v>19481.5</v>
      </c>
      <c r="C3" s="1">
        <f>B3/1000</f>
        <v>19.4815</v>
      </c>
      <c r="E3" s="1">
        <v>1500</v>
      </c>
      <c r="F3" s="1">
        <v>124.023</v>
      </c>
      <c r="H3" s="1">
        <v>1500</v>
      </c>
      <c r="I3" s="1">
        <v>975199</v>
      </c>
      <c r="J3" s="1">
        <f>I3/10^5</f>
        <v>9.7519899999999993</v>
      </c>
      <c r="L3" s="1">
        <v>1500</v>
      </c>
      <c r="M3" s="1">
        <v>0.932944</v>
      </c>
    </row>
    <row r="4" spans="1:13" x14ac:dyDescent="0.25">
      <c r="A4" s="1">
        <v>2000</v>
      </c>
      <c r="B4" s="1">
        <v>27700.1</v>
      </c>
      <c r="C4" s="1">
        <f t="shared" ref="C4:C19" si="0">B4/1000</f>
        <v>27.700099999999999</v>
      </c>
      <c r="E4" s="1">
        <v>2000</v>
      </c>
      <c r="F4" s="1">
        <v>132.25800000000001</v>
      </c>
      <c r="H4" s="1">
        <v>2000</v>
      </c>
      <c r="I4" s="4">
        <v>1039950</v>
      </c>
      <c r="J4" s="1">
        <f t="shared" ref="J4:J19" si="1">I4/10^5</f>
        <v>10.3995</v>
      </c>
      <c r="L4" s="1">
        <v>2000</v>
      </c>
      <c r="M4" s="1">
        <v>0.93515999999999999</v>
      </c>
    </row>
    <row r="5" spans="1:13" x14ac:dyDescent="0.25">
      <c r="A5" s="1">
        <v>2500</v>
      </c>
      <c r="B5" s="1">
        <v>36172.5</v>
      </c>
      <c r="C5" s="1">
        <f t="shared" si="0"/>
        <v>36.172499999999999</v>
      </c>
      <c r="E5" s="1">
        <v>2500</v>
      </c>
      <c r="F5" s="1">
        <v>138.16900000000001</v>
      </c>
      <c r="H5" s="1">
        <v>2500</v>
      </c>
      <c r="I5" s="4">
        <v>1086430</v>
      </c>
      <c r="J5" s="1">
        <f t="shared" si="1"/>
        <v>10.8643</v>
      </c>
      <c r="L5" s="1">
        <v>2500</v>
      </c>
      <c r="M5" s="1">
        <v>0.93496400000000002</v>
      </c>
    </row>
    <row r="6" spans="1:13" x14ac:dyDescent="0.25">
      <c r="A6" s="1">
        <v>3000</v>
      </c>
      <c r="B6" s="1">
        <v>45869.2</v>
      </c>
      <c r="C6" s="1">
        <f t="shared" si="0"/>
        <v>45.869199999999999</v>
      </c>
      <c r="E6" s="1">
        <v>3000</v>
      </c>
      <c r="F6" s="1">
        <v>146.006</v>
      </c>
      <c r="H6" s="1">
        <v>3000</v>
      </c>
      <c r="I6" s="4">
        <v>1148050</v>
      </c>
      <c r="J6" s="1">
        <f t="shared" si="1"/>
        <v>11.480499999999999</v>
      </c>
      <c r="L6" s="1">
        <v>3000</v>
      </c>
      <c r="M6" s="1">
        <v>0.93332700000000002</v>
      </c>
    </row>
    <row r="7" spans="1:13" x14ac:dyDescent="0.25">
      <c r="A7" s="1">
        <v>3500</v>
      </c>
      <c r="B7" s="1">
        <v>56165.5</v>
      </c>
      <c r="C7" s="1">
        <f t="shared" si="0"/>
        <v>56.165500000000002</v>
      </c>
      <c r="E7" s="1">
        <v>3500</v>
      </c>
      <c r="F7" s="1">
        <v>153.24</v>
      </c>
      <c r="H7" s="1">
        <v>3500</v>
      </c>
      <c r="I7" s="4">
        <v>1204940</v>
      </c>
      <c r="J7" s="1">
        <f t="shared" si="1"/>
        <v>12.0494</v>
      </c>
      <c r="L7" s="1">
        <v>3500</v>
      </c>
      <c r="M7" s="1">
        <v>0.93305000000000005</v>
      </c>
    </row>
    <row r="8" spans="1:13" x14ac:dyDescent="0.25">
      <c r="A8" s="1">
        <v>4000</v>
      </c>
      <c r="B8" s="1">
        <v>66781.7</v>
      </c>
      <c r="C8" s="1">
        <f t="shared" si="0"/>
        <v>66.781700000000001</v>
      </c>
      <c r="E8" s="1">
        <v>4000</v>
      </c>
      <c r="F8" s="1">
        <v>159.43</v>
      </c>
      <c r="H8" s="1">
        <v>4000</v>
      </c>
      <c r="I8" s="4">
        <v>1253600</v>
      </c>
      <c r="J8" s="1">
        <f t="shared" si="1"/>
        <v>12.536</v>
      </c>
      <c r="L8" s="1">
        <v>4000</v>
      </c>
      <c r="M8" s="1">
        <v>0.92964899999999995</v>
      </c>
    </row>
    <row r="9" spans="1:13" x14ac:dyDescent="0.25">
      <c r="A9" s="1">
        <v>4500</v>
      </c>
      <c r="B9" s="1">
        <v>77270.399999999994</v>
      </c>
      <c r="C9" s="1">
        <f t="shared" si="0"/>
        <v>77.270399999999995</v>
      </c>
      <c r="E9" s="1">
        <v>4500</v>
      </c>
      <c r="F9" s="1">
        <v>163.97300000000001</v>
      </c>
      <c r="H9" s="1">
        <v>4500</v>
      </c>
      <c r="I9" s="4">
        <v>1289330</v>
      </c>
      <c r="J9" s="1">
        <f t="shared" si="1"/>
        <v>12.8933</v>
      </c>
      <c r="L9" s="1">
        <v>4500</v>
      </c>
      <c r="M9" s="1">
        <v>0.92622700000000002</v>
      </c>
    </row>
    <row r="10" spans="1:13" x14ac:dyDescent="0.25">
      <c r="A10" s="1">
        <v>5000</v>
      </c>
      <c r="B10" s="1">
        <v>89804.3</v>
      </c>
      <c r="C10" s="1">
        <f t="shared" si="0"/>
        <v>89.804299999999998</v>
      </c>
      <c r="E10" s="1">
        <v>5000</v>
      </c>
      <c r="F10" s="1">
        <v>171.51300000000001</v>
      </c>
      <c r="H10" s="1">
        <v>5000</v>
      </c>
      <c r="I10" s="4">
        <v>1348620</v>
      </c>
      <c r="J10" s="1">
        <f t="shared" si="1"/>
        <v>13.4862</v>
      </c>
      <c r="L10" s="1">
        <v>5000</v>
      </c>
      <c r="M10" s="1">
        <v>0.93180600000000002</v>
      </c>
    </row>
    <row r="11" spans="1:13" x14ac:dyDescent="0.25">
      <c r="A11" s="1">
        <v>5500</v>
      </c>
      <c r="B11" s="1">
        <v>99989</v>
      </c>
      <c r="C11" s="1">
        <f t="shared" si="0"/>
        <v>99.989000000000004</v>
      </c>
      <c r="E11" s="1">
        <v>5500</v>
      </c>
      <c r="F11" s="1">
        <v>173.60400000000001</v>
      </c>
      <c r="H11" s="1">
        <v>5500</v>
      </c>
      <c r="I11" s="4">
        <v>1365060</v>
      </c>
      <c r="J11" s="1">
        <f t="shared" si="1"/>
        <v>13.650600000000001</v>
      </c>
      <c r="L11" s="1">
        <v>5500</v>
      </c>
      <c r="M11" s="1">
        <v>0.95084999999999997</v>
      </c>
    </row>
    <row r="12" spans="1:13" x14ac:dyDescent="0.25">
      <c r="A12" s="1">
        <v>6000</v>
      </c>
      <c r="B12" s="1">
        <v>110830</v>
      </c>
      <c r="C12" s="1">
        <f t="shared" si="0"/>
        <v>110.83</v>
      </c>
      <c r="E12" s="1">
        <v>6000</v>
      </c>
      <c r="F12" s="1">
        <v>176.392</v>
      </c>
      <c r="H12" s="1">
        <v>6000</v>
      </c>
      <c r="I12" s="4">
        <v>1386980</v>
      </c>
      <c r="J12" s="1">
        <f t="shared" si="1"/>
        <v>13.8698</v>
      </c>
      <c r="L12" s="1">
        <v>6000</v>
      </c>
      <c r="M12" s="1">
        <v>0.95350000000000001</v>
      </c>
    </row>
    <row r="13" spans="1:13" x14ac:dyDescent="0.25">
      <c r="A13" s="1">
        <v>6300</v>
      </c>
      <c r="B13" s="1">
        <v>115606</v>
      </c>
      <c r="C13" s="1">
        <f t="shared" si="0"/>
        <v>115.60599999999999</v>
      </c>
      <c r="E13" s="1">
        <v>6300</v>
      </c>
      <c r="F13" s="1">
        <v>175.23099999999999</v>
      </c>
      <c r="H13" s="1">
        <v>6300</v>
      </c>
      <c r="I13" s="4">
        <v>1377850</v>
      </c>
      <c r="J13" s="1">
        <f t="shared" si="1"/>
        <v>13.778499999999999</v>
      </c>
      <c r="L13" s="1">
        <v>6300</v>
      </c>
      <c r="M13" s="1">
        <v>0.953434</v>
      </c>
    </row>
    <row r="14" spans="1:13" x14ac:dyDescent="0.25">
      <c r="A14" s="1">
        <v>6500</v>
      </c>
      <c r="B14" s="1">
        <v>117737</v>
      </c>
      <c r="C14" s="1">
        <f t="shared" si="0"/>
        <v>117.73699999999999</v>
      </c>
      <c r="E14" s="1">
        <v>6500</v>
      </c>
      <c r="F14" s="1">
        <v>172.971</v>
      </c>
      <c r="H14" s="1">
        <v>6500</v>
      </c>
      <c r="I14" s="4">
        <v>1360080</v>
      </c>
      <c r="J14" s="1">
        <f t="shared" si="1"/>
        <v>13.6008</v>
      </c>
      <c r="L14" s="1">
        <v>6500</v>
      </c>
      <c r="M14" s="1">
        <v>0.94903300000000002</v>
      </c>
    </row>
    <row r="15" spans="1:13" x14ac:dyDescent="0.25">
      <c r="A15" s="1">
        <v>7000</v>
      </c>
      <c r="B15" s="1">
        <v>127482</v>
      </c>
      <c r="C15" s="1">
        <f t="shared" si="0"/>
        <v>127.482</v>
      </c>
      <c r="E15" s="1">
        <v>7000</v>
      </c>
      <c r="F15" s="1">
        <v>173.91</v>
      </c>
      <c r="H15" s="1">
        <v>7000</v>
      </c>
      <c r="I15" s="4">
        <v>1367460</v>
      </c>
      <c r="J15" s="1">
        <f t="shared" si="1"/>
        <v>13.6746</v>
      </c>
      <c r="L15" s="1">
        <v>7000</v>
      </c>
      <c r="M15" s="1">
        <v>0.95142899999999997</v>
      </c>
    </row>
    <row r="16" spans="1:13" x14ac:dyDescent="0.25">
      <c r="A16" s="1">
        <v>7500</v>
      </c>
      <c r="B16" s="1">
        <v>130961</v>
      </c>
      <c r="C16" s="1">
        <f t="shared" si="0"/>
        <v>130.96100000000001</v>
      </c>
      <c r="E16" s="1">
        <v>7500</v>
      </c>
      <c r="F16" s="1">
        <v>166.745</v>
      </c>
      <c r="H16" s="1">
        <v>7500</v>
      </c>
      <c r="I16" s="4">
        <v>1311130</v>
      </c>
      <c r="J16" s="1">
        <f t="shared" si="1"/>
        <v>13.1113</v>
      </c>
      <c r="L16" s="1">
        <v>7500</v>
      </c>
      <c r="M16" s="1">
        <v>0.95132099999999997</v>
      </c>
    </row>
    <row r="17" spans="1:15" x14ac:dyDescent="0.25">
      <c r="A17" s="1">
        <v>7800</v>
      </c>
      <c r="B17" s="1">
        <v>131741</v>
      </c>
      <c r="C17" s="1">
        <f t="shared" si="0"/>
        <v>131.74100000000001</v>
      </c>
      <c r="E17" s="1">
        <v>7800</v>
      </c>
      <c r="F17" s="1">
        <v>161.286</v>
      </c>
      <c r="H17" s="1">
        <v>7800</v>
      </c>
      <c r="I17" s="4">
        <v>1268200</v>
      </c>
      <c r="J17" s="1">
        <f t="shared" si="1"/>
        <v>12.682</v>
      </c>
      <c r="L17" s="1">
        <v>7800</v>
      </c>
      <c r="M17" s="1">
        <v>0.94669000000000003</v>
      </c>
    </row>
    <row r="18" spans="1:15" x14ac:dyDescent="0.25">
      <c r="A18" s="1">
        <v>8000</v>
      </c>
      <c r="B18" s="1">
        <v>133794</v>
      </c>
      <c r="C18" s="1">
        <f t="shared" si="0"/>
        <v>133.79400000000001</v>
      </c>
      <c r="E18" s="1">
        <v>8000</v>
      </c>
      <c r="F18" s="1">
        <v>159.70500000000001</v>
      </c>
      <c r="H18" s="1">
        <v>8000</v>
      </c>
      <c r="I18" s="4">
        <v>1255770</v>
      </c>
      <c r="J18" s="1">
        <f t="shared" si="1"/>
        <v>12.557700000000001</v>
      </c>
      <c r="L18" s="1">
        <v>8000</v>
      </c>
      <c r="M18" s="1">
        <v>0.94669899999999996</v>
      </c>
    </row>
    <row r="19" spans="1:15" x14ac:dyDescent="0.25">
      <c r="A19" s="1">
        <v>8500</v>
      </c>
      <c r="B19" s="1">
        <v>128864</v>
      </c>
      <c r="C19" s="1">
        <f t="shared" si="0"/>
        <v>128.864</v>
      </c>
      <c r="E19" s="1">
        <v>8500</v>
      </c>
      <c r="F19" s="1">
        <v>144.77199999999999</v>
      </c>
      <c r="H19" s="1">
        <v>8500</v>
      </c>
      <c r="I19" s="4">
        <v>1138350</v>
      </c>
      <c r="J19" s="1">
        <f t="shared" si="1"/>
        <v>11.3835</v>
      </c>
      <c r="L19" s="1">
        <v>8500</v>
      </c>
      <c r="M19" s="1">
        <v>0.94675299999999996</v>
      </c>
    </row>
    <row r="23" spans="1:15" x14ac:dyDescent="0.25">
      <c r="A23" s="1" t="s">
        <v>0</v>
      </c>
      <c r="B23" s="1" t="s">
        <v>7</v>
      </c>
      <c r="E23" s="1" t="s">
        <v>0</v>
      </c>
      <c r="F23" s="1" t="s">
        <v>8</v>
      </c>
      <c r="H23" s="1" t="s">
        <v>0</v>
      </c>
      <c r="I23" s="1" t="s">
        <v>9</v>
      </c>
      <c r="L23" s="1" t="s">
        <v>0</v>
      </c>
      <c r="M23" s="1" t="s">
        <v>10</v>
      </c>
      <c r="O23" t="s">
        <v>29</v>
      </c>
    </row>
    <row r="24" spans="1:15" x14ac:dyDescent="0.25">
      <c r="A24" s="1">
        <v>1500</v>
      </c>
      <c r="B24" s="1">
        <v>0.32889600000000002</v>
      </c>
      <c r="E24" s="1">
        <v>1500</v>
      </c>
      <c r="F24" s="1">
        <v>0.29978500000000002</v>
      </c>
      <c r="H24" s="1">
        <v>1500</v>
      </c>
      <c r="I24" s="1">
        <v>0.91168899999999997</v>
      </c>
      <c r="L24" s="1">
        <v>1500</v>
      </c>
      <c r="M24" s="4">
        <v>6.9911499999999997E-8</v>
      </c>
      <c r="O24">
        <f>1/(F24*43.5*10^6)</f>
        <v>7.6683308861772397E-8</v>
      </c>
    </row>
    <row r="25" spans="1:15" x14ac:dyDescent="0.25">
      <c r="A25" s="1">
        <v>2000</v>
      </c>
      <c r="B25" s="1">
        <v>0.34558899999999998</v>
      </c>
      <c r="E25" s="1">
        <v>2000</v>
      </c>
      <c r="F25" s="1">
        <v>0.314857</v>
      </c>
      <c r="H25" s="1">
        <v>2000</v>
      </c>
      <c r="I25" s="1">
        <v>0.91118200000000005</v>
      </c>
      <c r="L25" s="1">
        <v>2000</v>
      </c>
      <c r="M25" s="4">
        <v>6.6527800000000001E-8</v>
      </c>
      <c r="O25">
        <f t="shared" ref="O25:O40" si="2">1/(F25*43.5*10^6)</f>
        <v>7.3012528694380102E-8</v>
      </c>
    </row>
    <row r="26" spans="1:15" x14ac:dyDescent="0.25">
      <c r="A26" s="1">
        <v>2500</v>
      </c>
      <c r="B26" s="1">
        <v>0.35677599999999998</v>
      </c>
      <c r="E26" s="1">
        <v>2500</v>
      </c>
      <c r="F26" s="1">
        <v>0.32433099999999998</v>
      </c>
      <c r="H26" s="1">
        <v>2500</v>
      </c>
      <c r="I26" s="1">
        <v>0.90905899999999995</v>
      </c>
      <c r="L26" s="1">
        <v>2500</v>
      </c>
      <c r="M26" s="4">
        <v>6.4433900000000001E-8</v>
      </c>
      <c r="O26">
        <f t="shared" si="2"/>
        <v>7.087976711176679E-8</v>
      </c>
    </row>
    <row r="27" spans="1:15" x14ac:dyDescent="0.25">
      <c r="A27" s="1">
        <v>3000</v>
      </c>
      <c r="B27" s="1">
        <v>0.36326799999999998</v>
      </c>
      <c r="E27" s="1">
        <v>3000</v>
      </c>
      <c r="F27" s="1">
        <v>0.32965299999999997</v>
      </c>
      <c r="H27" s="1">
        <v>3000</v>
      </c>
      <c r="I27" s="1">
        <v>0.90764900000000004</v>
      </c>
      <c r="L27" s="1">
        <v>3000</v>
      </c>
      <c r="M27" s="4">
        <v>6.3295300000000002E-8</v>
      </c>
      <c r="O27">
        <f t="shared" si="2"/>
        <v>6.9735466527307317E-8</v>
      </c>
    </row>
    <row r="28" spans="1:15" x14ac:dyDescent="0.25">
      <c r="A28" s="1">
        <v>3500</v>
      </c>
      <c r="B28" s="1">
        <v>0.36804199999999998</v>
      </c>
      <c r="E28" s="1">
        <v>3500</v>
      </c>
      <c r="F28" s="1">
        <v>0.333314</v>
      </c>
      <c r="H28" s="1">
        <v>3500</v>
      </c>
      <c r="I28" s="1">
        <v>0.90592499999999998</v>
      </c>
      <c r="L28" s="1">
        <v>3500</v>
      </c>
      <c r="M28" s="4">
        <v>6.24812E-8</v>
      </c>
      <c r="O28">
        <f t="shared" si="2"/>
        <v>6.8969517473392761E-8</v>
      </c>
    </row>
    <row r="29" spans="1:15" x14ac:dyDescent="0.25">
      <c r="A29" s="1">
        <v>4000</v>
      </c>
      <c r="B29" s="1">
        <v>0.37068299999999998</v>
      </c>
      <c r="E29" s="1">
        <v>4000</v>
      </c>
      <c r="F29" s="1">
        <v>0.33493600000000001</v>
      </c>
      <c r="H29" s="1">
        <v>4000</v>
      </c>
      <c r="I29" s="1">
        <v>0.90375700000000003</v>
      </c>
      <c r="L29" s="1">
        <v>4000</v>
      </c>
      <c r="M29" s="4">
        <v>6.2029900000000001E-8</v>
      </c>
      <c r="O29">
        <f t="shared" si="2"/>
        <v>6.8635517672410357E-8</v>
      </c>
    </row>
    <row r="30" spans="1:15" x14ac:dyDescent="0.25">
      <c r="A30" s="1">
        <v>4500</v>
      </c>
      <c r="B30" s="1">
        <v>0.37105199999999999</v>
      </c>
      <c r="E30" s="1">
        <v>4500</v>
      </c>
      <c r="F30" s="1">
        <v>0.33427800000000002</v>
      </c>
      <c r="H30" s="1">
        <v>4500</v>
      </c>
      <c r="I30" s="1">
        <v>0.90089399999999997</v>
      </c>
      <c r="L30" s="1">
        <v>4500</v>
      </c>
      <c r="M30" s="4">
        <v>6.1955000000000001E-8</v>
      </c>
      <c r="O30">
        <f t="shared" si="2"/>
        <v>6.8770621300613372E-8</v>
      </c>
    </row>
    <row r="31" spans="1:15" x14ac:dyDescent="0.25">
      <c r="A31" s="1">
        <v>5000</v>
      </c>
      <c r="B31" s="1">
        <v>0.37288900000000003</v>
      </c>
      <c r="E31" s="1">
        <v>5000</v>
      </c>
      <c r="F31" s="1">
        <v>0.33536899999999997</v>
      </c>
      <c r="H31" s="1">
        <v>5000</v>
      </c>
      <c r="I31" s="1">
        <v>0.89944900000000005</v>
      </c>
      <c r="L31" s="1">
        <v>5000</v>
      </c>
      <c r="M31" s="4">
        <v>6.1654299999999994E-8</v>
      </c>
      <c r="O31">
        <f t="shared" si="2"/>
        <v>6.8546901315048316E-8</v>
      </c>
    </row>
    <row r="32" spans="1:15" x14ac:dyDescent="0.25">
      <c r="A32" s="1">
        <v>5500</v>
      </c>
      <c r="B32" s="1">
        <v>0.37535800000000002</v>
      </c>
      <c r="E32" s="1">
        <v>5500</v>
      </c>
      <c r="F32" s="1">
        <v>0.33616600000000002</v>
      </c>
      <c r="H32" s="1">
        <v>5500</v>
      </c>
      <c r="I32" s="1">
        <v>0.89558800000000005</v>
      </c>
      <c r="L32" s="1">
        <v>5500</v>
      </c>
      <c r="M32" s="4">
        <v>6.12442E-8</v>
      </c>
      <c r="O32">
        <f t="shared" si="2"/>
        <v>6.838438672300719E-8</v>
      </c>
    </row>
    <row r="33" spans="1:15" x14ac:dyDescent="0.25">
      <c r="A33" s="1">
        <v>6000</v>
      </c>
      <c r="B33" s="1">
        <v>0.37584600000000001</v>
      </c>
      <c r="E33" s="1">
        <v>6000</v>
      </c>
      <c r="F33" s="1">
        <v>0.33528000000000002</v>
      </c>
      <c r="H33" s="1">
        <v>6000</v>
      </c>
      <c r="I33" s="1">
        <v>0.89207099999999995</v>
      </c>
      <c r="L33" s="1">
        <v>6000</v>
      </c>
      <c r="M33" s="4">
        <v>6.1165000000000005E-8</v>
      </c>
      <c r="O33">
        <f t="shared" si="2"/>
        <v>6.856509707446444E-8</v>
      </c>
    </row>
    <row r="34" spans="1:15" x14ac:dyDescent="0.25">
      <c r="A34" s="1">
        <v>6300</v>
      </c>
      <c r="B34" s="1">
        <v>0.37518299999999999</v>
      </c>
      <c r="E34" s="1">
        <v>6300</v>
      </c>
      <c r="F34" s="1">
        <v>0.33338200000000001</v>
      </c>
      <c r="H34" s="1">
        <v>6300</v>
      </c>
      <c r="I34" s="1">
        <v>0.88858300000000001</v>
      </c>
      <c r="L34" s="1">
        <v>6300</v>
      </c>
      <c r="M34" s="4">
        <v>6.1272700000000006E-8</v>
      </c>
      <c r="O34">
        <f t="shared" si="2"/>
        <v>6.8955449745716437E-8</v>
      </c>
    </row>
    <row r="35" spans="1:15" x14ac:dyDescent="0.25">
      <c r="A35" s="1">
        <v>6500</v>
      </c>
      <c r="B35" s="1">
        <v>0.37353399999999998</v>
      </c>
      <c r="E35" s="1">
        <v>6500</v>
      </c>
      <c r="F35" s="1">
        <v>0.33074700000000001</v>
      </c>
      <c r="H35" s="1">
        <v>6500</v>
      </c>
      <c r="I35" s="1">
        <v>0.88545200000000002</v>
      </c>
      <c r="L35" s="1">
        <v>6500</v>
      </c>
      <c r="M35" s="4">
        <v>6.1543199999999995E-8</v>
      </c>
      <c r="O35">
        <f t="shared" si="2"/>
        <v>6.9504805023557091E-8</v>
      </c>
    </row>
    <row r="36" spans="1:15" x14ac:dyDescent="0.25">
      <c r="A36" s="1">
        <v>7000</v>
      </c>
      <c r="B36" s="1">
        <v>0.37184200000000001</v>
      </c>
      <c r="E36" s="1">
        <v>7000</v>
      </c>
      <c r="F36" s="1">
        <v>0.32751799999999998</v>
      </c>
      <c r="H36" s="1">
        <v>7000</v>
      </c>
      <c r="I36" s="1">
        <v>0.88095400000000001</v>
      </c>
      <c r="L36" s="1">
        <v>7000</v>
      </c>
      <c r="M36" s="4">
        <v>6.1834199999999994E-8</v>
      </c>
      <c r="O36">
        <f t="shared" si="2"/>
        <v>7.0190052904348582E-8</v>
      </c>
    </row>
    <row r="37" spans="1:15" x14ac:dyDescent="0.25">
      <c r="A37" s="1">
        <v>7500</v>
      </c>
      <c r="B37" s="1">
        <v>0.36854599999999998</v>
      </c>
      <c r="E37" s="1">
        <v>7500</v>
      </c>
      <c r="F37" s="1">
        <v>0.32125100000000001</v>
      </c>
      <c r="H37" s="1">
        <v>7500</v>
      </c>
      <c r="I37" s="1">
        <v>0.871695</v>
      </c>
      <c r="L37" s="1">
        <v>7500</v>
      </c>
      <c r="M37" s="4">
        <v>6.2377899999999999E-8</v>
      </c>
      <c r="O37">
        <f t="shared" si="2"/>
        <v>7.1559328211045059E-8</v>
      </c>
    </row>
    <row r="38" spans="1:15" x14ac:dyDescent="0.25">
      <c r="A38" s="1">
        <v>7800</v>
      </c>
      <c r="B38" s="1">
        <v>0.36500899999999997</v>
      </c>
      <c r="E38" s="1">
        <v>7800</v>
      </c>
      <c r="F38" s="1">
        <v>0.31573699999999999</v>
      </c>
      <c r="H38" s="1">
        <v>7800</v>
      </c>
      <c r="I38" s="1">
        <v>0.865012</v>
      </c>
      <c r="L38" s="1">
        <v>7800</v>
      </c>
      <c r="M38" s="4">
        <v>6.2980699999999997E-8</v>
      </c>
      <c r="O38">
        <f t="shared" si="2"/>
        <v>7.2809033300267106E-8</v>
      </c>
    </row>
    <row r="39" spans="1:15" x14ac:dyDescent="0.25">
      <c r="A39" s="1">
        <v>8000</v>
      </c>
      <c r="B39" s="1">
        <v>0.36327399999999999</v>
      </c>
      <c r="E39" s="1">
        <v>8000</v>
      </c>
      <c r="F39" s="1">
        <v>0.31305699999999997</v>
      </c>
      <c r="H39" s="1">
        <v>8000</v>
      </c>
      <c r="I39" s="1">
        <v>0.86176600000000003</v>
      </c>
      <c r="L39" s="1">
        <v>8000</v>
      </c>
      <c r="M39" s="4">
        <v>6.3281400000000004E-8</v>
      </c>
      <c r="O39">
        <f t="shared" si="2"/>
        <v>7.3432332601176266E-8</v>
      </c>
    </row>
    <row r="40" spans="1:15" x14ac:dyDescent="0.25">
      <c r="A40" s="1">
        <v>8500</v>
      </c>
      <c r="B40" s="1">
        <v>0.36185099999999998</v>
      </c>
      <c r="E40" s="1">
        <v>8500</v>
      </c>
      <c r="F40" s="1">
        <v>0.30563400000000002</v>
      </c>
      <c r="H40" s="1">
        <v>8500</v>
      </c>
      <c r="I40" s="1">
        <v>0.84463999999999995</v>
      </c>
      <c r="L40" s="1">
        <v>8500</v>
      </c>
      <c r="M40" s="4">
        <v>6.3530300000000003E-8</v>
      </c>
      <c r="O40">
        <f t="shared" si="2"/>
        <v>7.5215799770727192E-8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zoomScale="70" zoomScaleNormal="70" workbookViewId="0">
      <selection activeCell="O23" sqref="O23"/>
    </sheetView>
  </sheetViews>
  <sheetFormatPr baseColWidth="10" defaultRowHeight="15" x14ac:dyDescent="0.25"/>
  <cols>
    <col min="13" max="13" width="14.85546875" bestFit="1" customWidth="1"/>
    <col min="15" max="15" width="12" bestFit="1" customWidth="1"/>
  </cols>
  <sheetData>
    <row r="2" spans="1:13" x14ac:dyDescent="0.25">
      <c r="A2" s="1" t="s">
        <v>0</v>
      </c>
      <c r="B2" s="1" t="s">
        <v>1</v>
      </c>
      <c r="C2" s="1" t="s">
        <v>2</v>
      </c>
      <c r="E2" s="1" t="s">
        <v>0</v>
      </c>
      <c r="F2" s="1" t="s">
        <v>3</v>
      </c>
      <c r="H2" s="1" t="s">
        <v>0</v>
      </c>
      <c r="I2" s="1" t="s">
        <v>4</v>
      </c>
      <c r="J2" s="1" t="s">
        <v>5</v>
      </c>
      <c r="L2" s="1" t="s">
        <v>0</v>
      </c>
      <c r="M2" s="1" t="s">
        <v>6</v>
      </c>
    </row>
    <row r="3" spans="1:13" x14ac:dyDescent="0.25">
      <c r="A3" s="1">
        <v>1500</v>
      </c>
      <c r="B3" s="1">
        <v>19481.5</v>
      </c>
      <c r="C3" s="1">
        <f>B3/1000</f>
        <v>19.4815</v>
      </c>
      <c r="E3" s="1">
        <v>1500</v>
      </c>
      <c r="F3" s="1">
        <v>124.023</v>
      </c>
      <c r="H3" s="1">
        <v>1500</v>
      </c>
      <c r="I3" s="1">
        <v>975199</v>
      </c>
      <c r="J3" s="1">
        <f>I3/10^5</f>
        <v>9.7519899999999993</v>
      </c>
      <c r="L3" s="1">
        <v>1500</v>
      </c>
      <c r="M3" s="1">
        <v>0.932944</v>
      </c>
    </row>
    <row r="4" spans="1:13" x14ac:dyDescent="0.25">
      <c r="A4" s="1">
        <v>2000</v>
      </c>
      <c r="B4" s="1">
        <v>27700.1</v>
      </c>
      <c r="C4" s="1">
        <f t="shared" ref="C4:C19" si="0">B4/1000</f>
        <v>27.700099999999999</v>
      </c>
      <c r="E4" s="1">
        <v>2000</v>
      </c>
      <c r="F4" s="1">
        <v>132.25800000000001</v>
      </c>
      <c r="H4" s="1">
        <v>2000</v>
      </c>
      <c r="I4" s="1">
        <v>1039950</v>
      </c>
      <c r="J4" s="1">
        <f t="shared" ref="J4:J19" si="1">I4/10^5</f>
        <v>10.3995</v>
      </c>
      <c r="L4" s="1">
        <v>2000</v>
      </c>
      <c r="M4" s="1">
        <v>0.93515999999999999</v>
      </c>
    </row>
    <row r="5" spans="1:13" x14ac:dyDescent="0.25">
      <c r="A5" s="1">
        <v>2500</v>
      </c>
      <c r="B5" s="1">
        <v>36172.5</v>
      </c>
      <c r="C5" s="1">
        <f t="shared" si="0"/>
        <v>36.172499999999999</v>
      </c>
      <c r="E5" s="1">
        <v>2500</v>
      </c>
      <c r="F5" s="1">
        <v>138.16900000000001</v>
      </c>
      <c r="H5" s="1">
        <v>2500</v>
      </c>
      <c r="I5" s="1">
        <v>1086430</v>
      </c>
      <c r="J5" s="1">
        <f t="shared" si="1"/>
        <v>10.8643</v>
      </c>
      <c r="L5" s="1">
        <v>2500</v>
      </c>
      <c r="M5" s="1">
        <v>0.93496400000000002</v>
      </c>
    </row>
    <row r="6" spans="1:13" x14ac:dyDescent="0.25">
      <c r="A6" s="1">
        <v>3000</v>
      </c>
      <c r="B6" s="1">
        <v>45869.2</v>
      </c>
      <c r="C6" s="1">
        <f t="shared" si="0"/>
        <v>45.869199999999999</v>
      </c>
      <c r="E6" s="1">
        <v>3000</v>
      </c>
      <c r="F6" s="1">
        <v>146.006</v>
      </c>
      <c r="H6" s="1">
        <v>3000</v>
      </c>
      <c r="I6" s="1">
        <v>1148050</v>
      </c>
      <c r="J6" s="1">
        <f t="shared" si="1"/>
        <v>11.480499999999999</v>
      </c>
      <c r="L6" s="1">
        <v>3000</v>
      </c>
      <c r="M6" s="1">
        <v>0.93332700000000002</v>
      </c>
    </row>
    <row r="7" spans="1:13" x14ac:dyDescent="0.25">
      <c r="A7" s="1">
        <v>3500</v>
      </c>
      <c r="B7" s="1">
        <v>56165.5</v>
      </c>
      <c r="C7" s="1">
        <f t="shared" si="0"/>
        <v>56.165500000000002</v>
      </c>
      <c r="E7" s="1">
        <v>3500</v>
      </c>
      <c r="F7" s="1">
        <v>153.24</v>
      </c>
      <c r="H7" s="1">
        <v>3500</v>
      </c>
      <c r="I7" s="1">
        <v>1204940</v>
      </c>
      <c r="J7" s="1">
        <f t="shared" si="1"/>
        <v>12.0494</v>
      </c>
      <c r="L7" s="1">
        <v>3500</v>
      </c>
      <c r="M7" s="1">
        <v>0.93305000000000005</v>
      </c>
    </row>
    <row r="8" spans="1:13" x14ac:dyDescent="0.25">
      <c r="A8" s="1">
        <v>4000</v>
      </c>
      <c r="B8" s="1">
        <v>67319.199999999997</v>
      </c>
      <c r="C8" s="1">
        <f t="shared" si="0"/>
        <v>67.319199999999995</v>
      </c>
      <c r="E8" s="1">
        <v>4000</v>
      </c>
      <c r="F8" s="1">
        <v>160.71299999999999</v>
      </c>
      <c r="H8" s="1">
        <v>4000</v>
      </c>
      <c r="I8" s="1">
        <v>1263690</v>
      </c>
      <c r="J8" s="1">
        <f t="shared" si="1"/>
        <v>12.636900000000001</v>
      </c>
      <c r="L8" s="1">
        <v>4000</v>
      </c>
      <c r="M8" s="1">
        <v>0.92967900000000003</v>
      </c>
    </row>
    <row r="9" spans="1:13" x14ac:dyDescent="0.25">
      <c r="A9" s="1">
        <v>4500</v>
      </c>
      <c r="B9" s="1">
        <v>77444.2</v>
      </c>
      <c r="C9" s="1">
        <f t="shared" si="0"/>
        <v>77.444199999999995</v>
      </c>
      <c r="E9" s="1">
        <v>4500</v>
      </c>
      <c r="F9" s="1">
        <v>164.34200000000001</v>
      </c>
      <c r="H9" s="1">
        <v>4500</v>
      </c>
      <c r="I9" s="1">
        <v>1292230</v>
      </c>
      <c r="J9" s="1">
        <f t="shared" si="1"/>
        <v>12.9223</v>
      </c>
      <c r="L9" s="1">
        <v>4500</v>
      </c>
      <c r="M9" s="1">
        <v>0.92623299999999997</v>
      </c>
    </row>
    <row r="10" spans="1:13" x14ac:dyDescent="0.25">
      <c r="A10" s="1">
        <v>5000</v>
      </c>
      <c r="B10" s="1">
        <v>89804.3</v>
      </c>
      <c r="C10" s="1">
        <f t="shared" si="0"/>
        <v>89.804299999999998</v>
      </c>
      <c r="E10" s="1">
        <v>5000</v>
      </c>
      <c r="F10" s="1">
        <v>171.51300000000001</v>
      </c>
      <c r="H10" s="1">
        <v>5000</v>
      </c>
      <c r="I10" s="1">
        <v>1348620</v>
      </c>
      <c r="J10" s="1">
        <f t="shared" si="1"/>
        <v>13.4862</v>
      </c>
      <c r="L10" s="1">
        <v>5000</v>
      </c>
      <c r="M10" s="1">
        <v>0.93180600000000002</v>
      </c>
    </row>
    <row r="11" spans="1:13" x14ac:dyDescent="0.25">
      <c r="A11" s="1">
        <v>5500</v>
      </c>
      <c r="B11" s="1">
        <v>99989</v>
      </c>
      <c r="C11" s="1">
        <f t="shared" si="0"/>
        <v>99.989000000000004</v>
      </c>
      <c r="E11" s="1">
        <v>5500</v>
      </c>
      <c r="F11" s="1">
        <v>173.60400000000001</v>
      </c>
      <c r="H11" s="1">
        <v>5500</v>
      </c>
      <c r="I11" s="1">
        <v>1365060</v>
      </c>
      <c r="J11" s="1">
        <f t="shared" si="1"/>
        <v>13.650600000000001</v>
      </c>
      <c r="L11" s="1">
        <v>5500</v>
      </c>
      <c r="M11" s="1">
        <v>0.95084999999999997</v>
      </c>
    </row>
    <row r="12" spans="1:13" x14ac:dyDescent="0.25">
      <c r="A12" s="1">
        <v>6000</v>
      </c>
      <c r="B12" s="1">
        <v>111141</v>
      </c>
      <c r="C12" s="1">
        <f t="shared" si="0"/>
        <v>111.14100000000001</v>
      </c>
      <c r="E12" s="1">
        <v>6000</v>
      </c>
      <c r="F12" s="1">
        <v>176.886</v>
      </c>
      <c r="H12" s="1">
        <v>6000</v>
      </c>
      <c r="I12" s="1">
        <v>1390860</v>
      </c>
      <c r="J12" s="1">
        <f t="shared" si="1"/>
        <v>13.9086</v>
      </c>
      <c r="L12" s="1">
        <v>6000</v>
      </c>
      <c r="M12" s="1">
        <v>0.95351300000000005</v>
      </c>
    </row>
    <row r="13" spans="1:13" x14ac:dyDescent="0.25">
      <c r="A13" s="1">
        <v>6300</v>
      </c>
      <c r="B13" s="1">
        <v>116605</v>
      </c>
      <c r="C13" s="1">
        <f t="shared" si="0"/>
        <v>116.605</v>
      </c>
      <c r="E13" s="1">
        <v>6300</v>
      </c>
      <c r="F13" s="1">
        <v>176.74600000000001</v>
      </c>
      <c r="H13" s="1">
        <v>6300</v>
      </c>
      <c r="I13" s="1">
        <v>1389760</v>
      </c>
      <c r="J13" s="1">
        <f t="shared" si="1"/>
        <v>13.897600000000001</v>
      </c>
      <c r="L13" s="1">
        <v>6300</v>
      </c>
      <c r="M13" s="1">
        <v>0.95346500000000001</v>
      </c>
    </row>
    <row r="14" spans="1:13" x14ac:dyDescent="0.25">
      <c r="A14" s="1">
        <v>6500</v>
      </c>
      <c r="B14" s="1">
        <v>118287</v>
      </c>
      <c r="C14" s="1">
        <f t="shared" si="0"/>
        <v>118.28700000000001</v>
      </c>
      <c r="E14" s="1">
        <v>6500</v>
      </c>
      <c r="F14" s="1">
        <v>173.77799999999999</v>
      </c>
      <c r="H14" s="1">
        <v>6500</v>
      </c>
      <c r="I14" s="1">
        <v>1366430</v>
      </c>
      <c r="J14" s="1">
        <f t="shared" si="1"/>
        <v>13.664300000000001</v>
      </c>
      <c r="L14" s="1">
        <v>6500</v>
      </c>
      <c r="M14" s="1">
        <v>0.949021</v>
      </c>
    </row>
    <row r="15" spans="1:13" x14ac:dyDescent="0.25">
      <c r="A15" s="1">
        <v>7000</v>
      </c>
      <c r="B15" s="1">
        <v>127933</v>
      </c>
      <c r="C15" s="1">
        <f t="shared" si="0"/>
        <v>127.93300000000001</v>
      </c>
      <c r="E15" s="1">
        <v>7000</v>
      </c>
      <c r="F15" s="1">
        <v>174.524</v>
      </c>
      <c r="H15" s="1">
        <v>7000</v>
      </c>
      <c r="I15" s="1">
        <v>1372300</v>
      </c>
      <c r="J15" s="1">
        <f t="shared" si="1"/>
        <v>13.723000000000001</v>
      </c>
      <c r="L15" s="1">
        <v>7000</v>
      </c>
      <c r="M15" s="1">
        <v>0.95143599999999995</v>
      </c>
    </row>
    <row r="16" spans="1:13" x14ac:dyDescent="0.25">
      <c r="A16" s="1">
        <v>7500</v>
      </c>
      <c r="B16" s="1">
        <v>132534</v>
      </c>
      <c r="C16" s="1">
        <f t="shared" si="0"/>
        <v>132.53399999999999</v>
      </c>
      <c r="E16" s="1">
        <v>7500</v>
      </c>
      <c r="F16" s="1">
        <v>168.74799999999999</v>
      </c>
      <c r="H16" s="1">
        <v>7500</v>
      </c>
      <c r="I16" s="1">
        <v>1326870</v>
      </c>
      <c r="J16" s="1">
        <f t="shared" si="1"/>
        <v>13.268700000000001</v>
      </c>
      <c r="L16" s="1">
        <v>7500</v>
      </c>
      <c r="M16" s="1">
        <v>0.95133500000000004</v>
      </c>
    </row>
    <row r="17" spans="1:15" x14ac:dyDescent="0.25">
      <c r="A17" s="1">
        <v>7800</v>
      </c>
      <c r="B17" s="1">
        <v>135598</v>
      </c>
      <c r="C17" s="1">
        <f t="shared" si="0"/>
        <v>135.59800000000001</v>
      </c>
      <c r="E17" s="1">
        <v>7800</v>
      </c>
      <c r="F17" s="1">
        <v>166.00800000000001</v>
      </c>
      <c r="H17" s="1">
        <v>7800</v>
      </c>
      <c r="I17" s="1">
        <v>1305330</v>
      </c>
      <c r="J17" s="1">
        <f t="shared" si="1"/>
        <v>13.0533</v>
      </c>
      <c r="L17" s="1">
        <v>7800</v>
      </c>
      <c r="M17" s="1">
        <v>0.94668200000000002</v>
      </c>
    </row>
    <row r="18" spans="1:15" x14ac:dyDescent="0.25">
      <c r="A18" s="1">
        <v>8000</v>
      </c>
      <c r="B18" s="1">
        <v>135045</v>
      </c>
      <c r="C18" s="1">
        <f t="shared" si="0"/>
        <v>135.04499999999999</v>
      </c>
      <c r="E18" s="1">
        <v>8000</v>
      </c>
      <c r="F18" s="1">
        <v>161.19800000000001</v>
      </c>
      <c r="H18" s="1">
        <v>8000</v>
      </c>
      <c r="I18" s="1">
        <v>1267510</v>
      </c>
      <c r="J18" s="1">
        <f t="shared" si="1"/>
        <v>12.6751</v>
      </c>
      <c r="L18" s="1">
        <v>8000</v>
      </c>
      <c r="M18" s="1">
        <v>0.946712</v>
      </c>
    </row>
    <row r="19" spans="1:15" x14ac:dyDescent="0.25">
      <c r="A19" s="1">
        <v>8500</v>
      </c>
      <c r="B19" s="1">
        <v>130670</v>
      </c>
      <c r="C19" s="1">
        <f t="shared" si="0"/>
        <v>130.66999999999999</v>
      </c>
      <c r="E19" s="1">
        <v>8500</v>
      </c>
      <c r="F19" s="1">
        <v>146.80000000000001</v>
      </c>
      <c r="H19" s="1">
        <v>8500</v>
      </c>
      <c r="I19" s="1">
        <v>1154300</v>
      </c>
      <c r="J19" s="1">
        <f t="shared" si="1"/>
        <v>11.542999999999999</v>
      </c>
      <c r="L19" s="1">
        <v>8500</v>
      </c>
      <c r="M19" s="1">
        <v>0.94677500000000003</v>
      </c>
    </row>
    <row r="23" spans="1:15" x14ac:dyDescent="0.25">
      <c r="A23" s="1" t="s">
        <v>0</v>
      </c>
      <c r="B23" s="1" t="s">
        <v>7</v>
      </c>
      <c r="E23" s="1" t="s">
        <v>0</v>
      </c>
      <c r="F23" s="1" t="s">
        <v>8</v>
      </c>
      <c r="H23" s="1" t="s">
        <v>0</v>
      </c>
      <c r="I23" s="1" t="s">
        <v>9</v>
      </c>
      <c r="L23" s="1" t="s">
        <v>0</v>
      </c>
      <c r="M23" s="1" t="s">
        <v>10</v>
      </c>
      <c r="O23" t="s">
        <v>28</v>
      </c>
    </row>
    <row r="24" spans="1:15" x14ac:dyDescent="0.25">
      <c r="A24" s="1">
        <v>1500</v>
      </c>
      <c r="B24" s="1">
        <v>0.32889600000000002</v>
      </c>
      <c r="E24" s="1">
        <v>1500</v>
      </c>
      <c r="F24" s="1">
        <v>0.29978500000000002</v>
      </c>
      <c r="H24" s="1">
        <v>1500</v>
      </c>
      <c r="I24" s="1">
        <v>0.91168899999999997</v>
      </c>
      <c r="L24" s="1">
        <v>1500</v>
      </c>
      <c r="M24" s="1">
        <v>6.9911499999999997E-8</v>
      </c>
      <c r="O24">
        <f>1/(F24*43.5*10^6)</f>
        <v>7.6683308861772397E-8</v>
      </c>
    </row>
    <row r="25" spans="1:15" x14ac:dyDescent="0.25">
      <c r="A25" s="1">
        <v>2000</v>
      </c>
      <c r="B25" s="1">
        <v>0.34558899999999998</v>
      </c>
      <c r="E25" s="1">
        <v>2000</v>
      </c>
      <c r="F25" s="1">
        <v>0.314857</v>
      </c>
      <c r="H25" s="1">
        <v>2000</v>
      </c>
      <c r="I25" s="1">
        <v>0.91118200000000005</v>
      </c>
      <c r="L25" s="1">
        <v>2000</v>
      </c>
      <c r="M25" s="1">
        <v>6.6527800000000001E-8</v>
      </c>
      <c r="O25">
        <f t="shared" ref="O25:O40" si="2">1/(F25*43.5*10^6)</f>
        <v>7.3012528694380102E-8</v>
      </c>
    </row>
    <row r="26" spans="1:15" x14ac:dyDescent="0.25">
      <c r="A26" s="1">
        <v>2500</v>
      </c>
      <c r="B26" s="1">
        <v>0.35677599999999998</v>
      </c>
      <c r="E26" s="1">
        <v>2500</v>
      </c>
      <c r="F26" s="1">
        <v>0.32433099999999998</v>
      </c>
      <c r="H26" s="1">
        <v>2500</v>
      </c>
      <c r="I26" s="1">
        <v>0.90905899999999995</v>
      </c>
      <c r="L26" s="1">
        <v>2500</v>
      </c>
      <c r="M26" s="1">
        <v>6.4433900000000001E-8</v>
      </c>
      <c r="O26">
        <f t="shared" si="2"/>
        <v>7.087976711176679E-8</v>
      </c>
    </row>
    <row r="27" spans="1:15" x14ac:dyDescent="0.25">
      <c r="A27" s="1">
        <v>3000</v>
      </c>
      <c r="B27" s="1">
        <v>0.36326799999999998</v>
      </c>
      <c r="E27" s="1">
        <v>3000</v>
      </c>
      <c r="F27" s="1">
        <v>0.32965299999999997</v>
      </c>
      <c r="H27" s="1">
        <v>3000</v>
      </c>
      <c r="I27" s="1">
        <v>0.90764900000000004</v>
      </c>
      <c r="L27" s="1">
        <v>3000</v>
      </c>
      <c r="M27" s="1">
        <v>6.3295300000000002E-8</v>
      </c>
      <c r="O27">
        <f t="shared" si="2"/>
        <v>6.9735466527307317E-8</v>
      </c>
    </row>
    <row r="28" spans="1:15" x14ac:dyDescent="0.25">
      <c r="A28" s="1">
        <v>3500</v>
      </c>
      <c r="B28" s="1">
        <v>0.36804199999999998</v>
      </c>
      <c r="E28" s="1">
        <v>3500</v>
      </c>
      <c r="F28" s="1">
        <v>0.333314</v>
      </c>
      <c r="H28" s="1">
        <v>3500</v>
      </c>
      <c r="I28" s="1">
        <v>0.90592499999999998</v>
      </c>
      <c r="L28" s="1">
        <v>3500</v>
      </c>
      <c r="M28" s="1">
        <v>6.24812E-8</v>
      </c>
      <c r="O28">
        <f t="shared" si="2"/>
        <v>6.8969517473392761E-8</v>
      </c>
    </row>
    <row r="29" spans="1:15" x14ac:dyDescent="0.25">
      <c r="A29" s="1">
        <v>4000</v>
      </c>
      <c r="B29" s="1">
        <v>0.37147599999999997</v>
      </c>
      <c r="E29" s="1">
        <v>4000</v>
      </c>
      <c r="F29" s="1">
        <v>0.33573700000000001</v>
      </c>
      <c r="H29" s="1">
        <v>4000</v>
      </c>
      <c r="I29" s="1">
        <v>0.90432800000000002</v>
      </c>
      <c r="L29" s="1">
        <v>4000</v>
      </c>
      <c r="M29" s="1">
        <v>6.1921000000000002E-8</v>
      </c>
      <c r="O29">
        <f t="shared" si="2"/>
        <v>6.8471767327182988E-8</v>
      </c>
    </row>
    <row r="30" spans="1:15" x14ac:dyDescent="0.25">
      <c r="A30" s="1">
        <v>4500</v>
      </c>
      <c r="B30" s="1">
        <v>0.371562</v>
      </c>
      <c r="E30" s="1">
        <v>4500</v>
      </c>
      <c r="F30" s="1">
        <v>0.33479999999999999</v>
      </c>
      <c r="H30" s="1">
        <v>4500</v>
      </c>
      <c r="I30" s="1">
        <v>0.90106200000000003</v>
      </c>
      <c r="L30" s="1">
        <v>4500</v>
      </c>
      <c r="M30" s="1">
        <v>6.1869900000000005E-8</v>
      </c>
      <c r="O30">
        <f t="shared" si="2"/>
        <v>6.8663398288908127E-8</v>
      </c>
    </row>
    <row r="31" spans="1:15" x14ac:dyDescent="0.25">
      <c r="A31" s="1">
        <v>5000</v>
      </c>
      <c r="B31" s="1">
        <v>0.37288900000000003</v>
      </c>
      <c r="E31" s="1">
        <v>5000</v>
      </c>
      <c r="F31" s="1">
        <v>0.33536899999999997</v>
      </c>
      <c r="H31" s="1">
        <v>5000</v>
      </c>
      <c r="I31" s="1">
        <v>0.89944900000000005</v>
      </c>
      <c r="L31" s="1">
        <v>5000</v>
      </c>
      <c r="M31" s="1">
        <v>6.1654299999999994E-8</v>
      </c>
      <c r="O31">
        <f t="shared" si="2"/>
        <v>6.8546901315048316E-8</v>
      </c>
    </row>
    <row r="32" spans="1:15" x14ac:dyDescent="0.25">
      <c r="A32" s="1">
        <v>5500</v>
      </c>
      <c r="B32" s="1">
        <v>0.37535800000000002</v>
      </c>
      <c r="E32" s="1">
        <v>5500</v>
      </c>
      <c r="F32" s="1">
        <v>0.33616600000000002</v>
      </c>
      <c r="H32" s="1">
        <v>5500</v>
      </c>
      <c r="I32" s="1">
        <v>0.89558800000000005</v>
      </c>
      <c r="L32" s="1">
        <v>5500</v>
      </c>
      <c r="M32" s="1">
        <v>6.12442E-8</v>
      </c>
      <c r="O32">
        <f t="shared" si="2"/>
        <v>6.838438672300719E-8</v>
      </c>
    </row>
    <row r="33" spans="1:15" x14ac:dyDescent="0.25">
      <c r="A33" s="1">
        <v>6000</v>
      </c>
      <c r="B33" s="1">
        <v>0.37610700000000002</v>
      </c>
      <c r="E33" s="1">
        <v>6000</v>
      </c>
      <c r="F33" s="1">
        <v>0.33560099999999998</v>
      </c>
      <c r="H33" s="1">
        <v>6000</v>
      </c>
      <c r="I33" s="1">
        <v>0.89230699999999996</v>
      </c>
      <c r="L33" s="1">
        <v>6000</v>
      </c>
      <c r="M33" s="1">
        <v>6.1122699999999994E-8</v>
      </c>
      <c r="O33">
        <f t="shared" si="2"/>
        <v>6.8499515040558398E-8</v>
      </c>
    </row>
    <row r="34" spans="1:15" x14ac:dyDescent="0.25">
      <c r="A34" s="1">
        <v>6300</v>
      </c>
      <c r="B34" s="1">
        <v>0.37587300000000001</v>
      </c>
      <c r="E34" s="1">
        <v>6300</v>
      </c>
      <c r="F34" s="1">
        <v>0.33427699999999999</v>
      </c>
      <c r="H34" s="1">
        <v>6300</v>
      </c>
      <c r="I34" s="1">
        <v>0.88933399999999996</v>
      </c>
      <c r="L34" s="1">
        <v>6300</v>
      </c>
      <c r="M34" s="1">
        <v>6.1160300000000003E-8</v>
      </c>
      <c r="O34">
        <f t="shared" si="2"/>
        <v>6.8770827030057224E-8</v>
      </c>
    </row>
    <row r="35" spans="1:15" x14ac:dyDescent="0.25">
      <c r="A35" s="1">
        <v>6500</v>
      </c>
      <c r="B35" s="1">
        <v>0.373948</v>
      </c>
      <c r="E35" s="1">
        <v>6500</v>
      </c>
      <c r="F35" s="1">
        <v>0.33127000000000001</v>
      </c>
      <c r="H35" s="1">
        <v>6500</v>
      </c>
      <c r="I35" s="1">
        <v>0.88587199999999999</v>
      </c>
      <c r="L35" s="1">
        <v>6500</v>
      </c>
      <c r="M35" s="1">
        <v>6.1475100000000005E-8</v>
      </c>
      <c r="O35">
        <f t="shared" si="2"/>
        <v>6.9395072741650127E-8</v>
      </c>
    </row>
    <row r="36" spans="1:15" x14ac:dyDescent="0.25">
      <c r="A36" s="1">
        <v>7000</v>
      </c>
      <c r="B36" s="1">
        <v>0.372118</v>
      </c>
      <c r="E36" s="1">
        <v>7000</v>
      </c>
      <c r="F36" s="1">
        <v>0.32794200000000001</v>
      </c>
      <c r="H36" s="1">
        <v>7000</v>
      </c>
      <c r="I36" s="1">
        <v>0.88128700000000004</v>
      </c>
      <c r="L36" s="1">
        <v>7000</v>
      </c>
      <c r="M36" s="1">
        <v>6.1777499999999998E-8</v>
      </c>
      <c r="O36">
        <f t="shared" si="2"/>
        <v>7.0099303374152861E-8</v>
      </c>
    </row>
    <row r="37" spans="1:15" x14ac:dyDescent="0.25">
      <c r="A37" s="1">
        <v>7500</v>
      </c>
      <c r="B37" s="1">
        <v>0.36876700000000001</v>
      </c>
      <c r="E37" s="1">
        <v>7500</v>
      </c>
      <c r="F37" s="1">
        <v>0.32190000000000002</v>
      </c>
      <c r="H37" s="1">
        <v>7500</v>
      </c>
      <c r="I37" s="1">
        <v>0.87290800000000002</v>
      </c>
      <c r="L37" s="1">
        <v>7500</v>
      </c>
      <c r="M37" s="1">
        <v>6.2338800000000002E-8</v>
      </c>
      <c r="O37">
        <f t="shared" si="2"/>
        <v>7.1415053579143943E-8</v>
      </c>
    </row>
    <row r="38" spans="1:15" x14ac:dyDescent="0.25">
      <c r="A38" s="1">
        <v>7800</v>
      </c>
      <c r="B38" s="1">
        <v>0.36545100000000003</v>
      </c>
      <c r="E38" s="1">
        <v>7800</v>
      </c>
      <c r="F38" s="1">
        <v>0.31723000000000001</v>
      </c>
      <c r="H38" s="1">
        <v>7800</v>
      </c>
      <c r="I38" s="1">
        <v>0.86807900000000005</v>
      </c>
      <c r="L38" s="1">
        <v>7800</v>
      </c>
      <c r="M38" s="1">
        <v>6.29066E-8</v>
      </c>
      <c r="O38">
        <f t="shared" si="2"/>
        <v>7.2466367453035456E-8</v>
      </c>
    </row>
    <row r="39" spans="1:15" x14ac:dyDescent="0.25">
      <c r="A39" s="1">
        <v>8000</v>
      </c>
      <c r="B39" s="1">
        <v>0.36369499999999999</v>
      </c>
      <c r="E39" s="1">
        <v>8000</v>
      </c>
      <c r="F39" s="1">
        <v>0.31379099999999999</v>
      </c>
      <c r="H39" s="1">
        <v>8000</v>
      </c>
      <c r="I39" s="1">
        <v>0.86278600000000005</v>
      </c>
      <c r="L39" s="1">
        <v>8000</v>
      </c>
      <c r="M39" s="1">
        <v>6.3208099999999998E-8</v>
      </c>
      <c r="O39">
        <f t="shared" si="2"/>
        <v>7.3260564347372741E-8</v>
      </c>
    </row>
    <row r="40" spans="1:15" x14ac:dyDescent="0.25">
      <c r="A40" s="1">
        <v>8500</v>
      </c>
      <c r="B40" s="1">
        <v>0.36223899999999998</v>
      </c>
      <c r="E40" s="1">
        <v>8500</v>
      </c>
      <c r="F40" s="1">
        <v>0.30657800000000002</v>
      </c>
      <c r="H40" s="1">
        <v>8500</v>
      </c>
      <c r="I40" s="1">
        <v>0.84634100000000001</v>
      </c>
      <c r="L40" s="1">
        <v>8500</v>
      </c>
      <c r="M40" s="1">
        <v>6.3462300000000006E-8</v>
      </c>
      <c r="O40">
        <f t="shared" si="2"/>
        <v>7.4984198954675279E-8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zoomScale="55" zoomScaleNormal="55" workbookViewId="0">
      <selection activeCell="O24" sqref="O24:O40"/>
    </sheetView>
  </sheetViews>
  <sheetFormatPr baseColWidth="10" defaultRowHeight="15" x14ac:dyDescent="0.25"/>
  <cols>
    <col min="13" max="13" width="12.28515625" bestFit="1" customWidth="1"/>
    <col min="15" max="15" width="12" bestFit="1" customWidth="1"/>
  </cols>
  <sheetData>
    <row r="2" spans="1:13" x14ac:dyDescent="0.25">
      <c r="A2" s="1" t="s">
        <v>0</v>
      </c>
      <c r="B2" s="1" t="s">
        <v>1</v>
      </c>
      <c r="C2" s="1" t="s">
        <v>2</v>
      </c>
      <c r="E2" s="1" t="s">
        <v>0</v>
      </c>
      <c r="F2" s="1" t="s">
        <v>3</v>
      </c>
      <c r="H2" s="1" t="s">
        <v>0</v>
      </c>
      <c r="I2" s="1" t="s">
        <v>4</v>
      </c>
      <c r="J2" s="1" t="s">
        <v>5</v>
      </c>
      <c r="L2" s="1" t="s">
        <v>0</v>
      </c>
      <c r="M2" s="1" t="s">
        <v>6</v>
      </c>
    </row>
    <row r="3" spans="1:13" x14ac:dyDescent="0.25">
      <c r="A3" s="1">
        <v>1500</v>
      </c>
      <c r="B3" s="1">
        <v>19481.5</v>
      </c>
      <c r="C3" s="1">
        <f>B3/1000</f>
        <v>19.4815</v>
      </c>
      <c r="E3" s="1">
        <v>1500</v>
      </c>
      <c r="F3" s="1">
        <v>124.023</v>
      </c>
      <c r="H3" s="1">
        <v>1500</v>
      </c>
      <c r="I3" s="1">
        <v>975199</v>
      </c>
      <c r="J3" s="1">
        <f>I3/10^5</f>
        <v>9.7519899999999993</v>
      </c>
      <c r="L3" s="1">
        <v>1500</v>
      </c>
      <c r="M3" s="3">
        <v>0.932944</v>
      </c>
    </row>
    <row r="4" spans="1:13" x14ac:dyDescent="0.25">
      <c r="A4" s="1">
        <v>2000</v>
      </c>
      <c r="B4" s="1">
        <v>27700.1</v>
      </c>
      <c r="C4" s="1">
        <f t="shared" ref="C4:C19" si="0">B4/1000</f>
        <v>27.700099999999999</v>
      </c>
      <c r="E4" s="1">
        <v>2000</v>
      </c>
      <c r="F4" s="1">
        <v>132.25800000000001</v>
      </c>
      <c r="H4" s="1">
        <v>2000</v>
      </c>
      <c r="I4" s="1">
        <v>1039950</v>
      </c>
      <c r="J4" s="1">
        <f t="shared" ref="J4:J19" si="1">I4/10^5</f>
        <v>10.3995</v>
      </c>
      <c r="L4" s="1">
        <v>2000</v>
      </c>
      <c r="M4" s="3">
        <v>0.93515999999999999</v>
      </c>
    </row>
    <row r="5" spans="1:13" x14ac:dyDescent="0.25">
      <c r="A5" s="1">
        <v>2500</v>
      </c>
      <c r="B5" s="1">
        <v>36314.800000000003</v>
      </c>
      <c r="C5" s="1">
        <f t="shared" si="0"/>
        <v>36.314800000000005</v>
      </c>
      <c r="E5" s="1">
        <v>2500</v>
      </c>
      <c r="F5" s="1">
        <v>138.71199999999999</v>
      </c>
      <c r="H5" s="1">
        <v>2500</v>
      </c>
      <c r="I5" s="1">
        <v>1090700</v>
      </c>
      <c r="J5" s="1">
        <f t="shared" si="1"/>
        <v>10.907</v>
      </c>
      <c r="L5" s="1">
        <v>2500</v>
      </c>
      <c r="M5" s="3">
        <v>0.93502099999999999</v>
      </c>
    </row>
    <row r="6" spans="1:13" x14ac:dyDescent="0.25">
      <c r="A6" s="1">
        <v>3000</v>
      </c>
      <c r="B6" s="1">
        <v>45869.2</v>
      </c>
      <c r="C6" s="1">
        <f t="shared" si="0"/>
        <v>45.869199999999999</v>
      </c>
      <c r="E6" s="1">
        <v>3000</v>
      </c>
      <c r="F6" s="1">
        <v>146.006</v>
      </c>
      <c r="H6" s="1">
        <v>3000</v>
      </c>
      <c r="I6" s="1">
        <v>1148050</v>
      </c>
      <c r="J6" s="1">
        <f t="shared" si="1"/>
        <v>11.480499999999999</v>
      </c>
      <c r="L6" s="1">
        <v>3000</v>
      </c>
      <c r="M6" s="3">
        <v>0.93332700000000002</v>
      </c>
    </row>
    <row r="7" spans="1:13" x14ac:dyDescent="0.25">
      <c r="A7" s="1">
        <v>3500</v>
      </c>
      <c r="B7" s="1">
        <v>56165.5</v>
      </c>
      <c r="C7" s="1">
        <f t="shared" si="0"/>
        <v>56.165500000000002</v>
      </c>
      <c r="E7" s="1">
        <v>3500</v>
      </c>
      <c r="F7" s="1">
        <v>153.24</v>
      </c>
      <c r="H7" s="1">
        <v>3500</v>
      </c>
      <c r="I7" s="1">
        <v>1204940</v>
      </c>
      <c r="J7" s="1">
        <f t="shared" si="1"/>
        <v>12.0494</v>
      </c>
      <c r="L7" s="1">
        <v>3500</v>
      </c>
      <c r="M7" s="3">
        <v>0.93305000000000005</v>
      </c>
    </row>
    <row r="8" spans="1:13" x14ac:dyDescent="0.25">
      <c r="A8" s="1">
        <v>4000</v>
      </c>
      <c r="B8" s="1">
        <v>67319.199999999997</v>
      </c>
      <c r="C8" s="1">
        <f t="shared" si="0"/>
        <v>67.319199999999995</v>
      </c>
      <c r="E8" s="1">
        <v>4000</v>
      </c>
      <c r="F8" s="1">
        <v>160.71299999999999</v>
      </c>
      <c r="H8" s="1">
        <v>4000</v>
      </c>
      <c r="I8" s="1">
        <v>1263690</v>
      </c>
      <c r="J8" s="1">
        <f t="shared" si="1"/>
        <v>12.636900000000001</v>
      </c>
      <c r="L8" s="1">
        <v>4000</v>
      </c>
      <c r="M8" s="3">
        <v>0.92967900000000003</v>
      </c>
    </row>
    <row r="9" spans="1:13" x14ac:dyDescent="0.25">
      <c r="A9" s="1">
        <v>4500</v>
      </c>
      <c r="B9" s="1">
        <v>77343.7</v>
      </c>
      <c r="C9" s="1">
        <f t="shared" si="0"/>
        <v>77.343699999999998</v>
      </c>
      <c r="E9" s="1">
        <v>4500</v>
      </c>
      <c r="F9" s="1">
        <v>164.12799999999999</v>
      </c>
      <c r="H9" s="1">
        <v>4500</v>
      </c>
      <c r="I9" s="1">
        <v>1290550</v>
      </c>
      <c r="J9" s="1">
        <f t="shared" si="1"/>
        <v>12.9055</v>
      </c>
      <c r="L9" s="1">
        <v>4500</v>
      </c>
      <c r="M9" s="3">
        <v>0.92623800000000001</v>
      </c>
    </row>
    <row r="10" spans="1:13" x14ac:dyDescent="0.25">
      <c r="A10" s="1">
        <v>5000</v>
      </c>
      <c r="B10" s="1">
        <v>89804.3</v>
      </c>
      <c r="C10" s="1">
        <f t="shared" si="0"/>
        <v>89.804299999999998</v>
      </c>
      <c r="E10" s="1">
        <v>5000</v>
      </c>
      <c r="F10" s="1">
        <v>171.51300000000001</v>
      </c>
      <c r="H10" s="1">
        <v>5000</v>
      </c>
      <c r="I10" s="1">
        <v>1348620</v>
      </c>
      <c r="J10" s="1">
        <f t="shared" si="1"/>
        <v>13.4862</v>
      </c>
      <c r="L10" s="1">
        <v>5000</v>
      </c>
      <c r="M10" s="3">
        <v>0.93180600000000002</v>
      </c>
    </row>
    <row r="11" spans="1:13" x14ac:dyDescent="0.25">
      <c r="A11" s="1">
        <v>5500</v>
      </c>
      <c r="B11" s="1">
        <v>99989</v>
      </c>
      <c r="C11" s="1">
        <f t="shared" si="0"/>
        <v>99.989000000000004</v>
      </c>
      <c r="E11" s="1">
        <v>5500</v>
      </c>
      <c r="F11" s="1">
        <v>173.60400000000001</v>
      </c>
      <c r="H11" s="1">
        <v>5500</v>
      </c>
      <c r="I11" s="1">
        <v>1365060</v>
      </c>
      <c r="J11" s="1">
        <f t="shared" si="1"/>
        <v>13.650600000000001</v>
      </c>
      <c r="L11" s="1">
        <v>5500</v>
      </c>
      <c r="M11" s="3">
        <v>0.95084999999999997</v>
      </c>
    </row>
    <row r="12" spans="1:13" x14ac:dyDescent="0.25">
      <c r="A12" s="1">
        <v>6000</v>
      </c>
      <c r="B12" s="1">
        <v>111141</v>
      </c>
      <c r="C12" s="1">
        <f t="shared" si="0"/>
        <v>111.14100000000001</v>
      </c>
      <c r="E12" s="1">
        <v>6000</v>
      </c>
      <c r="F12" s="1">
        <v>176.886</v>
      </c>
      <c r="H12" s="1">
        <v>6000</v>
      </c>
      <c r="I12" s="1">
        <v>1390860</v>
      </c>
      <c r="J12" s="1">
        <f t="shared" si="1"/>
        <v>13.9086</v>
      </c>
      <c r="L12" s="1">
        <v>6000</v>
      </c>
      <c r="M12" s="3">
        <v>0.95351300000000005</v>
      </c>
    </row>
    <row r="13" spans="1:13" x14ac:dyDescent="0.25">
      <c r="A13" s="1">
        <v>6300</v>
      </c>
      <c r="B13" s="1">
        <v>116988</v>
      </c>
      <c r="C13" s="1">
        <f t="shared" si="0"/>
        <v>116.988</v>
      </c>
      <c r="E13" s="1">
        <v>6300</v>
      </c>
      <c r="F13" s="1">
        <v>177.32599999999999</v>
      </c>
      <c r="H13" s="1">
        <v>6300</v>
      </c>
      <c r="I13" s="1">
        <v>1394320</v>
      </c>
      <c r="J13" s="1">
        <f t="shared" si="1"/>
        <v>13.943199999999999</v>
      </c>
      <c r="L13" s="1">
        <v>6300</v>
      </c>
      <c r="M13" s="3">
        <v>0.95342300000000002</v>
      </c>
    </row>
    <row r="14" spans="1:13" x14ac:dyDescent="0.25">
      <c r="A14" s="1">
        <v>6500</v>
      </c>
      <c r="B14" s="1">
        <v>119999</v>
      </c>
      <c r="C14" s="1">
        <f t="shared" si="0"/>
        <v>119.999</v>
      </c>
      <c r="E14" s="1">
        <v>6500</v>
      </c>
      <c r="F14" s="1">
        <v>176.29300000000001</v>
      </c>
      <c r="H14" s="1">
        <v>6500</v>
      </c>
      <c r="I14" s="1">
        <v>1386200</v>
      </c>
      <c r="J14" s="1">
        <f t="shared" si="1"/>
        <v>13.862</v>
      </c>
      <c r="L14" s="1">
        <v>6500</v>
      </c>
      <c r="M14" s="3">
        <v>0.94899500000000003</v>
      </c>
    </row>
    <row r="15" spans="1:13" x14ac:dyDescent="0.25">
      <c r="A15" s="1">
        <v>7000</v>
      </c>
      <c r="B15" s="1">
        <v>127925</v>
      </c>
      <c r="C15" s="1">
        <f t="shared" si="0"/>
        <v>127.925</v>
      </c>
      <c r="E15" s="1">
        <v>7000</v>
      </c>
      <c r="F15" s="1">
        <v>174.51400000000001</v>
      </c>
      <c r="H15" s="1">
        <v>7000</v>
      </c>
      <c r="I15" s="1">
        <v>1372210</v>
      </c>
      <c r="J15" s="1">
        <f t="shared" si="1"/>
        <v>13.722099999999999</v>
      </c>
      <c r="L15" s="1">
        <v>7000</v>
      </c>
      <c r="M15" s="3">
        <v>0.95144099999999998</v>
      </c>
    </row>
    <row r="16" spans="1:13" x14ac:dyDescent="0.25">
      <c r="A16" s="1">
        <v>7500</v>
      </c>
      <c r="B16" s="1">
        <v>132534</v>
      </c>
      <c r="C16" s="1">
        <f t="shared" si="0"/>
        <v>132.53399999999999</v>
      </c>
      <c r="E16" s="1">
        <v>7500</v>
      </c>
      <c r="F16" s="1">
        <v>168.74799999999999</v>
      </c>
      <c r="H16" s="1">
        <v>7500</v>
      </c>
      <c r="I16" s="1">
        <v>1326870</v>
      </c>
      <c r="J16" s="1">
        <f t="shared" si="1"/>
        <v>13.268700000000001</v>
      </c>
      <c r="L16" s="1">
        <v>7500</v>
      </c>
      <c r="M16" s="3">
        <v>0.95133500000000004</v>
      </c>
    </row>
    <row r="17" spans="1:15" x14ac:dyDescent="0.25">
      <c r="A17" s="1">
        <v>7800</v>
      </c>
      <c r="B17" s="1">
        <v>136026</v>
      </c>
      <c r="C17" s="1">
        <f t="shared" si="0"/>
        <v>136.02600000000001</v>
      </c>
      <c r="E17" s="1">
        <v>7800</v>
      </c>
      <c r="F17" s="1">
        <v>166.53299999999999</v>
      </c>
      <c r="H17" s="1">
        <v>7800</v>
      </c>
      <c r="I17" s="1">
        <v>1309460</v>
      </c>
      <c r="J17" s="1">
        <f t="shared" si="1"/>
        <v>13.0946</v>
      </c>
      <c r="L17" s="1">
        <v>7800</v>
      </c>
      <c r="M17" s="3">
        <v>0.946685</v>
      </c>
    </row>
    <row r="18" spans="1:15" x14ac:dyDescent="0.25">
      <c r="A18" s="1">
        <v>8000</v>
      </c>
      <c r="B18" s="1">
        <v>134240</v>
      </c>
      <c r="C18" s="1">
        <f t="shared" si="0"/>
        <v>134.24</v>
      </c>
      <c r="E18" s="1">
        <v>8000</v>
      </c>
      <c r="F18" s="1">
        <v>160.23699999999999</v>
      </c>
      <c r="H18" s="1">
        <v>8000</v>
      </c>
      <c r="I18" s="1">
        <v>1259950</v>
      </c>
      <c r="J18" s="1">
        <f t="shared" si="1"/>
        <v>12.599500000000001</v>
      </c>
      <c r="L18" s="1">
        <v>8000</v>
      </c>
      <c r="M18" s="3">
        <v>0.94674199999999997</v>
      </c>
    </row>
    <row r="19" spans="1:15" x14ac:dyDescent="0.25">
      <c r="A19" s="1">
        <v>8500</v>
      </c>
      <c r="B19" s="1">
        <v>131852</v>
      </c>
      <c r="C19" s="1">
        <f t="shared" si="0"/>
        <v>131.852</v>
      </c>
      <c r="E19" s="1">
        <v>8500</v>
      </c>
      <c r="F19" s="1">
        <v>148.12799999999999</v>
      </c>
      <c r="H19" s="1">
        <v>8500</v>
      </c>
      <c r="I19" s="1">
        <v>1164740</v>
      </c>
      <c r="J19" s="1">
        <f t="shared" si="1"/>
        <v>11.647399999999999</v>
      </c>
      <c r="L19" s="1">
        <v>8500</v>
      </c>
      <c r="M19" s="3">
        <v>0.94673499999999999</v>
      </c>
    </row>
    <row r="23" spans="1:15" x14ac:dyDescent="0.25">
      <c r="A23" s="1" t="s">
        <v>0</v>
      </c>
      <c r="B23" s="1" t="s">
        <v>7</v>
      </c>
      <c r="E23" s="1" t="s">
        <v>0</v>
      </c>
      <c r="F23" s="1" t="s">
        <v>8</v>
      </c>
      <c r="H23" s="1" t="s">
        <v>0</v>
      </c>
      <c r="I23" s="1" t="s">
        <v>9</v>
      </c>
      <c r="L23" s="1" t="s">
        <v>0</v>
      </c>
      <c r="M23" s="1" t="s">
        <v>10</v>
      </c>
      <c r="O23" t="s">
        <v>29</v>
      </c>
    </row>
    <row r="24" spans="1:15" x14ac:dyDescent="0.25">
      <c r="A24" s="1">
        <v>1500</v>
      </c>
      <c r="B24" s="1">
        <v>0.32889600000000002</v>
      </c>
      <c r="E24" s="1">
        <v>1500</v>
      </c>
      <c r="F24" s="3">
        <v>0.29978500000000002</v>
      </c>
      <c r="H24" s="1">
        <v>1500</v>
      </c>
      <c r="I24" s="1">
        <v>0.91168899999999997</v>
      </c>
      <c r="L24" s="1">
        <v>1500</v>
      </c>
      <c r="M24" s="1">
        <v>6.9911499999999997E-8</v>
      </c>
      <c r="O24">
        <f>1/(F24*43.5*10^6)</f>
        <v>7.6683308861772397E-8</v>
      </c>
    </row>
    <row r="25" spans="1:15" x14ac:dyDescent="0.25">
      <c r="A25" s="1">
        <v>2000</v>
      </c>
      <c r="B25" s="1">
        <v>0.34558899999999998</v>
      </c>
      <c r="E25" s="1">
        <v>2000</v>
      </c>
      <c r="F25" s="3">
        <v>0.314857</v>
      </c>
      <c r="H25" s="1">
        <v>2000</v>
      </c>
      <c r="I25" s="1">
        <v>0.91118200000000005</v>
      </c>
      <c r="L25" s="1">
        <v>2000</v>
      </c>
      <c r="M25" s="1">
        <v>6.6527800000000001E-8</v>
      </c>
      <c r="O25">
        <f t="shared" ref="O25:O40" si="2">1/(F25*43.5*10^6)</f>
        <v>7.3012528694380102E-8</v>
      </c>
    </row>
    <row r="26" spans="1:15" x14ac:dyDescent="0.25">
      <c r="A26" s="1">
        <v>2500</v>
      </c>
      <c r="B26" s="1">
        <v>0.35808699999999999</v>
      </c>
      <c r="E26" s="1">
        <v>2500</v>
      </c>
      <c r="F26" s="3">
        <v>0.32556400000000002</v>
      </c>
      <c r="H26" s="1">
        <v>2500</v>
      </c>
      <c r="I26" s="1">
        <v>0.90930900000000003</v>
      </c>
      <c r="L26" s="1">
        <v>2500</v>
      </c>
      <c r="M26" s="1">
        <v>6.4207500000000001E-8</v>
      </c>
      <c r="O26">
        <f t="shared" si="2"/>
        <v>7.0611326028450435E-8</v>
      </c>
    </row>
    <row r="27" spans="1:15" x14ac:dyDescent="0.25">
      <c r="A27" s="1">
        <v>3000</v>
      </c>
      <c r="B27" s="1">
        <v>0.36326799999999998</v>
      </c>
      <c r="E27" s="1">
        <v>3000</v>
      </c>
      <c r="F27" s="3">
        <v>0.32965299999999997</v>
      </c>
      <c r="H27" s="1">
        <v>3000</v>
      </c>
      <c r="I27" s="1">
        <v>0.90764900000000004</v>
      </c>
      <c r="L27" s="1">
        <v>3000</v>
      </c>
      <c r="M27" s="1">
        <v>6.3295300000000002E-8</v>
      </c>
      <c r="O27">
        <f t="shared" si="2"/>
        <v>6.9735466527307317E-8</v>
      </c>
    </row>
    <row r="28" spans="1:15" x14ac:dyDescent="0.25">
      <c r="A28" s="1">
        <v>3500</v>
      </c>
      <c r="B28" s="1">
        <v>0.36804199999999998</v>
      </c>
      <c r="E28" s="1">
        <v>3500</v>
      </c>
      <c r="F28" s="3">
        <v>0.333314</v>
      </c>
      <c r="H28" s="1">
        <v>3500</v>
      </c>
      <c r="I28" s="1">
        <v>0.90592499999999998</v>
      </c>
      <c r="L28" s="1">
        <v>3500</v>
      </c>
      <c r="M28" s="1">
        <v>6.24812E-8</v>
      </c>
      <c r="O28">
        <f t="shared" si="2"/>
        <v>6.8969517473392761E-8</v>
      </c>
    </row>
    <row r="29" spans="1:15" x14ac:dyDescent="0.25">
      <c r="A29" s="1">
        <v>4000</v>
      </c>
      <c r="B29" s="1">
        <v>0.37147599999999997</v>
      </c>
      <c r="E29" s="1">
        <v>4000</v>
      </c>
      <c r="F29" s="3">
        <v>0.33573700000000001</v>
      </c>
      <c r="H29" s="1">
        <v>4000</v>
      </c>
      <c r="I29" s="1">
        <v>0.90432800000000002</v>
      </c>
      <c r="L29" s="1">
        <v>4000</v>
      </c>
      <c r="M29" s="1">
        <v>6.1921000000000002E-8</v>
      </c>
      <c r="O29">
        <f t="shared" si="2"/>
        <v>6.8471767327182988E-8</v>
      </c>
    </row>
    <row r="30" spans="1:15" x14ac:dyDescent="0.25">
      <c r="A30" s="1">
        <v>4500</v>
      </c>
      <c r="B30" s="1">
        <v>0.37146499999999999</v>
      </c>
      <c r="E30" s="1">
        <v>4500</v>
      </c>
      <c r="F30" s="3">
        <v>0.334677</v>
      </c>
      <c r="H30" s="1">
        <v>4500</v>
      </c>
      <c r="I30" s="1">
        <v>0.90096500000000002</v>
      </c>
      <c r="L30" s="1">
        <v>4500</v>
      </c>
      <c r="M30" s="1">
        <v>6.1886000000000002E-8</v>
      </c>
      <c r="O30">
        <f t="shared" si="2"/>
        <v>6.8688633360303919E-8</v>
      </c>
    </row>
    <row r="31" spans="1:15" x14ac:dyDescent="0.25">
      <c r="A31" s="1">
        <v>5000</v>
      </c>
      <c r="B31" s="1">
        <v>0.37288900000000003</v>
      </c>
      <c r="E31" s="1">
        <v>5000</v>
      </c>
      <c r="F31" s="3">
        <v>0.33536899999999997</v>
      </c>
      <c r="H31" s="1">
        <v>5000</v>
      </c>
      <c r="I31" s="1">
        <v>0.89944900000000005</v>
      </c>
      <c r="L31" s="1">
        <v>5000</v>
      </c>
      <c r="M31" s="1">
        <v>6.1654299999999994E-8</v>
      </c>
      <c r="O31">
        <f t="shared" si="2"/>
        <v>6.8546901315048316E-8</v>
      </c>
    </row>
    <row r="32" spans="1:15" x14ac:dyDescent="0.25">
      <c r="A32" s="1">
        <v>5500</v>
      </c>
      <c r="B32" s="1">
        <v>0.37535800000000002</v>
      </c>
      <c r="E32" s="1">
        <v>5500</v>
      </c>
      <c r="F32" s="3">
        <v>0.33616600000000002</v>
      </c>
      <c r="H32" s="1">
        <v>5500</v>
      </c>
      <c r="I32" s="1">
        <v>0.89558800000000005</v>
      </c>
      <c r="L32" s="1">
        <v>5500</v>
      </c>
      <c r="M32" s="1">
        <v>6.12442E-8</v>
      </c>
      <c r="O32">
        <f t="shared" si="2"/>
        <v>6.838438672300719E-8</v>
      </c>
    </row>
    <row r="33" spans="1:15" x14ac:dyDescent="0.25">
      <c r="A33" s="1">
        <v>6000</v>
      </c>
      <c r="B33" s="1">
        <v>0.37610700000000002</v>
      </c>
      <c r="E33" s="1">
        <v>6000</v>
      </c>
      <c r="F33" s="3">
        <v>0.33560099999999998</v>
      </c>
      <c r="H33" s="1">
        <v>6000</v>
      </c>
      <c r="I33" s="1">
        <v>0.89230699999999996</v>
      </c>
      <c r="L33" s="1">
        <v>6000</v>
      </c>
      <c r="M33" s="1">
        <v>6.1122699999999994E-8</v>
      </c>
      <c r="O33">
        <f t="shared" si="2"/>
        <v>6.8499515040558398E-8</v>
      </c>
    </row>
    <row r="34" spans="1:15" x14ac:dyDescent="0.25">
      <c r="A34" s="1">
        <v>6300</v>
      </c>
      <c r="B34" s="1">
        <v>0.37561299999999997</v>
      </c>
      <c r="E34" s="1">
        <v>6300</v>
      </c>
      <c r="F34" s="3">
        <v>0.33412999999999998</v>
      </c>
      <c r="H34" s="1">
        <v>6300</v>
      </c>
      <c r="I34" s="1">
        <v>0.88961900000000005</v>
      </c>
      <c r="L34" s="1">
        <v>6300</v>
      </c>
      <c r="M34" s="1">
        <v>6.1206699999999997E-8</v>
      </c>
      <c r="O34">
        <f t="shared" si="2"/>
        <v>6.8801082653836645E-8</v>
      </c>
    </row>
    <row r="35" spans="1:15" x14ac:dyDescent="0.25">
      <c r="A35" s="1">
        <v>6500</v>
      </c>
      <c r="B35" s="1">
        <v>0.37320300000000001</v>
      </c>
      <c r="E35" s="1">
        <v>6500</v>
      </c>
      <c r="F35" s="3">
        <v>0.33107999999999999</v>
      </c>
      <c r="H35" s="1">
        <v>6500</v>
      </c>
      <c r="I35" s="1">
        <v>0.88715699999999997</v>
      </c>
      <c r="L35" s="1">
        <v>6500</v>
      </c>
      <c r="M35" s="1">
        <v>6.1599700000000006E-8</v>
      </c>
      <c r="O35">
        <f t="shared" si="2"/>
        <v>6.9434897146086856E-8</v>
      </c>
    </row>
    <row r="36" spans="1:15" x14ac:dyDescent="0.25">
      <c r="A36" s="1">
        <v>7000</v>
      </c>
      <c r="B36" s="1">
        <v>0.37307400000000002</v>
      </c>
      <c r="E36" s="1">
        <v>7000</v>
      </c>
      <c r="F36" s="3">
        <v>0.32878299999999999</v>
      </c>
      <c r="H36" s="1">
        <v>7000</v>
      </c>
      <c r="I36" s="1">
        <v>0.88128099999999998</v>
      </c>
      <c r="L36" s="1">
        <v>7000</v>
      </c>
      <c r="M36" s="1">
        <v>6.1619200000000002E-8</v>
      </c>
      <c r="O36">
        <f t="shared" si="2"/>
        <v>6.991999509441314E-8</v>
      </c>
    </row>
    <row r="37" spans="1:15" x14ac:dyDescent="0.25">
      <c r="A37" s="1">
        <v>7500</v>
      </c>
      <c r="B37" s="1">
        <v>0.36876700000000001</v>
      </c>
      <c r="E37" s="1">
        <v>7500</v>
      </c>
      <c r="F37" s="3">
        <v>0.32190000000000002</v>
      </c>
      <c r="H37" s="1">
        <v>7500</v>
      </c>
      <c r="I37" s="1">
        <v>0.87290800000000002</v>
      </c>
      <c r="L37" s="1">
        <v>7500</v>
      </c>
      <c r="M37" s="1">
        <v>6.2338800000000002E-8</v>
      </c>
      <c r="O37">
        <f t="shared" si="2"/>
        <v>7.1415053579143943E-8</v>
      </c>
    </row>
    <row r="38" spans="1:15" x14ac:dyDescent="0.25">
      <c r="A38" s="1">
        <v>7800</v>
      </c>
      <c r="B38" s="1">
        <v>0.361655</v>
      </c>
      <c r="E38" s="1">
        <v>7800</v>
      </c>
      <c r="F38" s="3">
        <v>0.31394300000000003</v>
      </c>
      <c r="H38" s="1">
        <v>7800</v>
      </c>
      <c r="I38" s="1">
        <v>0.86841000000000002</v>
      </c>
      <c r="L38" s="1">
        <v>7800</v>
      </c>
      <c r="M38" s="1">
        <v>6.3589300000000004E-8</v>
      </c>
      <c r="O38">
        <f t="shared" si="2"/>
        <v>7.3225094195845855E-8</v>
      </c>
    </row>
    <row r="39" spans="1:15" x14ac:dyDescent="0.25">
      <c r="A39" s="1">
        <v>8000</v>
      </c>
      <c r="B39" s="1">
        <v>0.36196400000000001</v>
      </c>
      <c r="E39" s="1">
        <v>8000</v>
      </c>
      <c r="F39" s="3">
        <v>0.31206099999999998</v>
      </c>
      <c r="H39" s="1">
        <v>8000</v>
      </c>
      <c r="I39" s="1">
        <v>0.86213099999999998</v>
      </c>
      <c r="L39" s="1">
        <v>8000</v>
      </c>
      <c r="M39" s="1">
        <v>6.3510500000000005E-8</v>
      </c>
      <c r="O39">
        <f t="shared" si="2"/>
        <v>7.3666705378520359E-8</v>
      </c>
    </row>
    <row r="40" spans="1:15" x14ac:dyDescent="0.25">
      <c r="A40" s="1">
        <v>8500</v>
      </c>
      <c r="B40" s="1">
        <v>0.363869</v>
      </c>
      <c r="E40" s="1">
        <v>8500</v>
      </c>
      <c r="F40" s="3">
        <v>0.30835499999999999</v>
      </c>
      <c r="H40" s="1">
        <v>8500</v>
      </c>
      <c r="I40" s="1">
        <v>0.84743299999999999</v>
      </c>
      <c r="L40" s="1">
        <v>8500</v>
      </c>
      <c r="M40" s="1">
        <v>6.3177900000000006E-8</v>
      </c>
      <c r="O40">
        <f t="shared" si="2"/>
        <v>7.4552077142016303E-8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Comparacion entre modelos</vt:lpstr>
      <vt:lpstr>Comparación resultados</vt:lpstr>
      <vt:lpstr>Tablas</vt:lpstr>
      <vt:lpstr>Avance y duracion</vt:lpstr>
      <vt:lpstr>RCA</vt:lpstr>
      <vt:lpstr>RCE</vt:lpstr>
      <vt:lpstr>RAA</vt:lpstr>
      <vt:lpstr>Optimizado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70825994</dc:creator>
  <cp:lastModifiedBy>70825994</cp:lastModifiedBy>
  <dcterms:created xsi:type="dcterms:W3CDTF">2019-06-26T15:19:35Z</dcterms:created>
  <dcterms:modified xsi:type="dcterms:W3CDTF">2019-07-11T07:33:47Z</dcterms:modified>
</cp:coreProperties>
</file>