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josmm\Desktop\TFG\Recursos\mediciones\"/>
    </mc:Choice>
  </mc:AlternateContent>
  <xr:revisionPtr revIDLastSave="0" documentId="13_ncr:1_{D9375147-06B2-4B4A-8030-E170B0DD43FB}" xr6:coauthVersionLast="47" xr6:coauthVersionMax="47" xr10:uidLastSave="{00000000-0000-0000-0000-000000000000}"/>
  <bookViews>
    <workbookView xWindow="-108" yWindow="-108" windowWidth="23256" windowHeight="12576" xr2:uid="{00000000-000D-0000-FFFF-FFFF00000000}"/>
  </bookViews>
  <sheets>
    <sheet name="Hoja1" sheetId="1" r:id="rId1"/>
  </sheets>
  <definedNames>
    <definedName name="Desviación_estandar__S">Hoja1!$L$44</definedName>
    <definedName name="Media__X">Hoja1!$L$43</definedName>
    <definedName name="Nievel_de_confianza">Hoja1!$L$45</definedName>
    <definedName name="Tam._Muestra__n">Hoja1!$L$46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1" l="1"/>
  <c r="K6" i="1" s="1"/>
  <c r="L5" i="1" s="1"/>
  <c r="L44" i="1"/>
  <c r="C18" i="1"/>
  <c r="D18" i="1" s="1"/>
  <c r="C17" i="1"/>
  <c r="D17" i="1" s="1"/>
  <c r="C16" i="1"/>
  <c r="D16" i="1" s="1"/>
  <c r="C15" i="1"/>
  <c r="D15" i="1" s="1"/>
  <c r="B19" i="1"/>
  <c r="C14" i="1" s="1"/>
  <c r="D14" i="1" s="1"/>
  <c r="C8" i="1"/>
  <c r="D8" i="1" s="1"/>
  <c r="C9" i="1"/>
  <c r="D9" i="1" s="1"/>
  <c r="C10" i="1"/>
  <c r="D10" i="1" s="1"/>
  <c r="C7" i="1"/>
  <c r="D7" i="1" s="1"/>
  <c r="B11" i="1"/>
  <c r="C6" i="1" s="1"/>
  <c r="B59" i="1"/>
  <c r="C58" i="1" s="1"/>
  <c r="D58" i="1" s="1"/>
  <c r="B51" i="1"/>
  <c r="B43" i="1"/>
  <c r="C42" i="1" s="1"/>
  <c r="D42" i="1" s="1"/>
  <c r="B35" i="1"/>
  <c r="C32" i="1" s="1"/>
  <c r="D32" i="1" s="1"/>
  <c r="B27" i="1"/>
  <c r="C22" i="1" s="1"/>
  <c r="D22" i="1" s="1"/>
  <c r="L43" i="1" l="1"/>
  <c r="K7" i="1"/>
  <c r="C23" i="1"/>
  <c r="D23" i="1" s="1"/>
  <c r="C24" i="1"/>
  <c r="D24" i="1" s="1"/>
  <c r="C25" i="1"/>
  <c r="D25" i="1" s="1"/>
  <c r="C26" i="1"/>
  <c r="D26" i="1" s="1"/>
  <c r="C54" i="1"/>
  <c r="D54" i="1" s="1"/>
  <c r="C55" i="1"/>
  <c r="D55" i="1" s="1"/>
  <c r="C56" i="1"/>
  <c r="D56" i="1" s="1"/>
  <c r="C57" i="1"/>
  <c r="D57" i="1" s="1"/>
  <c r="C46" i="1"/>
  <c r="D46" i="1" s="1"/>
  <c r="C47" i="1"/>
  <c r="D47" i="1" s="1"/>
  <c r="C48" i="1"/>
  <c r="D48" i="1" s="1"/>
  <c r="C49" i="1"/>
  <c r="D49" i="1" s="1"/>
  <c r="C50" i="1"/>
  <c r="D50" i="1" s="1"/>
  <c r="C38" i="1"/>
  <c r="D38" i="1" s="1"/>
  <c r="C40" i="1"/>
  <c r="D40" i="1" s="1"/>
  <c r="C41" i="1"/>
  <c r="D41" i="1" s="1"/>
  <c r="C39" i="1"/>
  <c r="D39" i="1" s="1"/>
  <c r="C30" i="1"/>
  <c r="D30" i="1" s="1"/>
  <c r="C33" i="1"/>
  <c r="D33" i="1" s="1"/>
  <c r="C34" i="1"/>
  <c r="D34" i="1" s="1"/>
  <c r="C31" i="1"/>
  <c r="D31" i="1" s="1"/>
  <c r="D6" i="1"/>
  <c r="D11" i="1" s="1"/>
  <c r="D19" i="1"/>
  <c r="E19" i="1" s="1"/>
  <c r="F19" i="1" s="1"/>
  <c r="E11" i="1" l="1"/>
  <c r="F11" i="1" s="1"/>
  <c r="D27" i="1"/>
  <c r="E27" i="1" s="1"/>
  <c r="F27" i="1" s="1"/>
  <c r="K8" i="1"/>
  <c r="L6" i="1"/>
  <c r="D59" i="1"/>
  <c r="E59" i="1" s="1"/>
  <c r="F59" i="1" s="1"/>
  <c r="D51" i="1"/>
  <c r="E51" i="1" s="1"/>
  <c r="F51" i="1" s="1"/>
  <c r="D43" i="1"/>
  <c r="E43" i="1" s="1"/>
  <c r="F43" i="1" s="1"/>
  <c r="D35" i="1"/>
  <c r="E35" i="1" s="1"/>
  <c r="F35" i="1" s="1"/>
  <c r="K9" i="1" l="1"/>
  <c r="L7" i="1"/>
  <c r="K10" i="1" l="1"/>
  <c r="L8" i="1"/>
  <c r="K11" i="1" l="1"/>
  <c r="L9" i="1"/>
  <c r="K12" i="1" l="1"/>
  <c r="L10" i="1"/>
  <c r="K13" i="1" l="1"/>
  <c r="L11" i="1"/>
  <c r="K14" i="1" l="1"/>
  <c r="L12" i="1"/>
  <c r="K15" i="1" l="1"/>
  <c r="L13" i="1"/>
  <c r="K16" i="1" l="1"/>
  <c r="L14" i="1"/>
  <c r="K17" i="1" l="1"/>
  <c r="L15" i="1"/>
  <c r="K18" i="1" l="1"/>
  <c r="L16" i="1"/>
  <c r="K19" i="1" l="1"/>
  <c r="L17" i="1"/>
  <c r="K20" i="1" l="1"/>
  <c r="L18" i="1"/>
  <c r="K21" i="1" l="1"/>
  <c r="L19" i="1"/>
  <c r="K22" i="1" l="1"/>
  <c r="L20" i="1"/>
  <c r="K23" i="1" l="1"/>
  <c r="L21" i="1"/>
  <c r="K24" i="1" l="1"/>
  <c r="L22" i="1"/>
  <c r="K25" i="1" l="1"/>
  <c r="L23" i="1"/>
  <c r="K26" i="1" l="1"/>
  <c r="L24" i="1"/>
  <c r="K27" i="1" l="1"/>
  <c r="L25" i="1"/>
  <c r="K28" i="1" l="1"/>
  <c r="L26" i="1"/>
  <c r="K29" i="1" l="1"/>
  <c r="L27" i="1"/>
  <c r="K30" i="1" l="1"/>
  <c r="L28" i="1"/>
  <c r="K31" i="1" l="1"/>
  <c r="L29" i="1"/>
  <c r="K32" i="1" l="1"/>
  <c r="L30" i="1"/>
  <c r="K33" i="1" l="1"/>
  <c r="L31" i="1"/>
  <c r="K34" i="1" l="1"/>
  <c r="L32" i="1"/>
  <c r="K35" i="1" l="1"/>
  <c r="L33" i="1"/>
  <c r="K36" i="1" l="1"/>
  <c r="L34" i="1"/>
  <c r="K37" i="1" l="1"/>
  <c r="L35" i="1"/>
  <c r="K38" i="1" l="1"/>
  <c r="L36" i="1"/>
  <c r="K39" i="1" l="1"/>
  <c r="L37" i="1"/>
  <c r="L39" i="1" l="1"/>
  <c r="L38" i="1"/>
</calcChain>
</file>

<file path=xl/sharedStrings.xml><?xml version="1.0" encoding="utf-8"?>
<sst xmlns="http://schemas.openxmlformats.org/spreadsheetml/2006/main" count="27" uniqueCount="27">
  <si>
    <t>x̄</t>
  </si>
  <si>
    <t>Xi-x̄</t>
  </si>
  <si>
    <t>(Xi-x̄)^2</t>
  </si>
  <si>
    <t>Sumatorio(Xi-x̄^2)/n-1</t>
  </si>
  <si>
    <t>s</t>
  </si>
  <si>
    <t>resultado de medida</t>
  </si>
  <si>
    <t>Xi</t>
  </si>
  <si>
    <t>4,34±0,055</t>
  </si>
  <si>
    <t>5,01±0,022</t>
  </si>
  <si>
    <t>4,67±0,027</t>
  </si>
  <si>
    <t>4,678±0,047</t>
  </si>
  <si>
    <t>4,66±0,022</t>
  </si>
  <si>
    <t>4,02±0,027</t>
  </si>
  <si>
    <t>5,02±0,027</t>
  </si>
  <si>
    <t>PLANCHA  Nº1</t>
  </si>
  <si>
    <t>PLANCHA Nº2</t>
  </si>
  <si>
    <t>PLANCHA Nº3</t>
  </si>
  <si>
    <t>PLANCHA Nº4</t>
  </si>
  <si>
    <t>PLANCHA Nº5</t>
  </si>
  <si>
    <t>PLANCHA Nº6</t>
  </si>
  <si>
    <t>PLANCHA Nº7</t>
  </si>
  <si>
    <t>Desviación estandar (S)</t>
  </si>
  <si>
    <t>Media (X)</t>
  </si>
  <si>
    <t>intervalos</t>
  </si>
  <si>
    <t>Planchas de polipropileno (Translucidas): MEDICIÓN DE ESPESORES</t>
  </si>
  <si>
    <t>Número de veces que se repiten los valores por intervalo</t>
  </si>
  <si>
    <t>espesores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</si>
</sst>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0_-;\-* #,##0.000_-;_-* &quot;-&quot;??_-;_-@_-"/>
  </numFmts>
  <fonts count="5" x14ac:knownFonts="1">
    <font>
      <sz val="11"/>
      <color theme="1"/>
      <name val="Calibri"/>
      <family val="2"/>
      <scheme val="minor"/>
    </font>
    <font>
      <sz val="11"/>
      <color theme="1"/>
      <name val="Calibri"/>
      <family val="2"/>
      <scheme val="minor"/>
    </font>
    <font>
      <b/>
      <sz val="11"/>
      <color theme="3"/>
      <name val="Calibri"/>
      <family val="2"/>
      <scheme val="minor"/>
    </font>
    <font>
      <sz val="11"/>
      <color rgb="FF3F3F76"/>
      <name val="Calibri"/>
      <family val="2"/>
      <scheme val="minor"/>
    </font>
    <font>
      <u/>
      <sz val="11"/>
      <color theme="1"/>
      <name val="Calibri"/>
      <family val="2"/>
      <scheme val="minor"/>
    </font>
  </fonts>
  <fills count="5">
    <fill>
      <patternFill patternType="none"/>
    </fill>
    <fill>
      <patternFill patternType="gray125"/>
    </fill>
    <fill>
      <patternFill patternType="solid">
        <fgColor rgb="FFFFCC99"/>
      </patternFill>
    </fill>
    <fill>
      <patternFill patternType="solid">
        <fgColor theme="5" tint="0.79998168889431442"/>
        <bgColor indexed="65"/>
      </patternFill>
    </fill>
    <fill>
      <patternFill patternType="solid">
        <fgColor theme="5" tint="0.39997558519241921"/>
        <bgColor indexed="65"/>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2" borderId="1" applyNumberFormat="0" applyAlignment="0" applyProtection="0"/>
    <xf numFmtId="0" fontId="1" fillId="3" borderId="0" applyNumberFormat="0" applyBorder="0" applyAlignment="0" applyProtection="0"/>
    <xf numFmtId="0" fontId="1" fillId="4" borderId="0" applyNumberFormat="0" applyBorder="0" applyAlignment="0" applyProtection="0"/>
  </cellStyleXfs>
  <cellXfs count="10">
    <xf numFmtId="0" fontId="0" fillId="0" borderId="0" xfId="0"/>
    <xf numFmtId="0" fontId="2" fillId="2" borderId="1" xfId="2" applyFill="1" applyBorder="1"/>
    <xf numFmtId="164" fontId="0" fillId="0" borderId="0" xfId="1" applyNumberFormat="1" applyFont="1"/>
    <xf numFmtId="0" fontId="1" fillId="3" borderId="0" xfId="4"/>
    <xf numFmtId="0" fontId="3" fillId="2" borderId="1" xfId="3"/>
    <xf numFmtId="164" fontId="0" fillId="0" borderId="0" xfId="0" applyNumberFormat="1"/>
    <xf numFmtId="9" fontId="0" fillId="0" borderId="0" xfId="0" applyNumberFormat="1"/>
    <xf numFmtId="0" fontId="0" fillId="0" borderId="0" xfId="0" applyAlignment="1">
      <alignment wrapText="1"/>
    </xf>
    <xf numFmtId="0" fontId="1" fillId="4" borderId="0" xfId="5"/>
    <xf numFmtId="0" fontId="4" fillId="0" borderId="0" xfId="0" applyFont="1"/>
  </cellXfs>
  <cellStyles count="6">
    <cellStyle name="20% - Énfasis2" xfId="4" builtinId="34"/>
    <cellStyle name="60% - Énfasis2" xfId="5" builtinId="36"/>
    <cellStyle name="Encabezado 4" xfId="2" builtinId="19"/>
    <cellStyle name="Entrada" xfId="3" builtinId="20"/>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Numero de veces que se repite el</a:t>
            </a:r>
            <a:r>
              <a:rPr lang="es-ES" baseline="0"/>
              <a:t> espesor</a:t>
            </a:r>
            <a:r>
              <a:rPr lang="es-ES"/>
              <a:t> por intervalo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1"/>
          <c:order val="1"/>
          <c:spPr>
            <a:solidFill>
              <a:schemeClr val="accent2"/>
            </a:solidFill>
            <a:ln>
              <a:noFill/>
            </a:ln>
            <a:effectLst/>
          </c:spPr>
          <c:invertIfNegative val="0"/>
          <c:cat>
            <c:numRef>
              <c:f>Hoja1!$K$5:$K$39</c:f>
              <c:numCache>
                <c:formatCode>General</c:formatCode>
                <c:ptCount val="35"/>
                <c:pt idx="0">
                  <c:v>3.8</c:v>
                </c:pt>
                <c:pt idx="1">
                  <c:v>3.8499999999999996</c:v>
                </c:pt>
                <c:pt idx="2">
                  <c:v>3.8999999999999995</c:v>
                </c:pt>
                <c:pt idx="3">
                  <c:v>3.9499999999999993</c:v>
                </c:pt>
                <c:pt idx="4">
                  <c:v>3.9999999999999991</c:v>
                </c:pt>
                <c:pt idx="5">
                  <c:v>4.0499999999999989</c:v>
                </c:pt>
                <c:pt idx="6">
                  <c:v>4.0999999999999988</c:v>
                </c:pt>
                <c:pt idx="7">
                  <c:v>4.1499999999999986</c:v>
                </c:pt>
                <c:pt idx="8">
                  <c:v>4.1999999999999984</c:v>
                </c:pt>
                <c:pt idx="9">
                  <c:v>4.2499999999999982</c:v>
                </c:pt>
                <c:pt idx="10">
                  <c:v>4.299999999999998</c:v>
                </c:pt>
                <c:pt idx="11">
                  <c:v>4.3499999999999979</c:v>
                </c:pt>
                <c:pt idx="12">
                  <c:v>4.3999999999999977</c:v>
                </c:pt>
                <c:pt idx="13">
                  <c:v>4.4499999999999975</c:v>
                </c:pt>
                <c:pt idx="14">
                  <c:v>4.4999999999999973</c:v>
                </c:pt>
                <c:pt idx="15">
                  <c:v>4.5499999999999972</c:v>
                </c:pt>
                <c:pt idx="16">
                  <c:v>4.599999999999997</c:v>
                </c:pt>
                <c:pt idx="17">
                  <c:v>4.6499999999999968</c:v>
                </c:pt>
                <c:pt idx="18">
                  <c:v>4.6999999999999966</c:v>
                </c:pt>
                <c:pt idx="19">
                  <c:v>4.7499999999999964</c:v>
                </c:pt>
                <c:pt idx="20">
                  <c:v>4.7999999999999963</c:v>
                </c:pt>
                <c:pt idx="21">
                  <c:v>4.8499999999999961</c:v>
                </c:pt>
                <c:pt idx="22">
                  <c:v>4.8999999999999959</c:v>
                </c:pt>
                <c:pt idx="23">
                  <c:v>4.9499999999999957</c:v>
                </c:pt>
                <c:pt idx="24">
                  <c:v>4.9999999999999956</c:v>
                </c:pt>
                <c:pt idx="25">
                  <c:v>5.0499999999999954</c:v>
                </c:pt>
                <c:pt idx="26">
                  <c:v>5.0999999999999952</c:v>
                </c:pt>
                <c:pt idx="27">
                  <c:v>5.149999999999995</c:v>
                </c:pt>
                <c:pt idx="28">
                  <c:v>5.1999999999999948</c:v>
                </c:pt>
                <c:pt idx="29">
                  <c:v>5.2499999999999947</c:v>
                </c:pt>
                <c:pt idx="30">
                  <c:v>5.2999999999999945</c:v>
                </c:pt>
                <c:pt idx="31">
                  <c:v>5.3499999999999943</c:v>
                </c:pt>
                <c:pt idx="32">
                  <c:v>5.3999999999999941</c:v>
                </c:pt>
                <c:pt idx="33">
                  <c:v>5.449999999999994</c:v>
                </c:pt>
                <c:pt idx="34">
                  <c:v>5.4999999999999938</c:v>
                </c:pt>
              </c:numCache>
            </c:numRef>
          </c:cat>
          <c:val>
            <c:numRef>
              <c:f>Hoja1!$L$5:$L$39</c:f>
              <c:numCache>
                <c:formatCode>General</c:formatCode>
                <c:ptCount val="35"/>
                <c:pt idx="0">
                  <c:v>0</c:v>
                </c:pt>
                <c:pt idx="1">
                  <c:v>0</c:v>
                </c:pt>
                <c:pt idx="2">
                  <c:v>0</c:v>
                </c:pt>
                <c:pt idx="3">
                  <c:v>0</c:v>
                </c:pt>
                <c:pt idx="4">
                  <c:v>3</c:v>
                </c:pt>
                <c:pt idx="5">
                  <c:v>2</c:v>
                </c:pt>
                <c:pt idx="6">
                  <c:v>0</c:v>
                </c:pt>
                <c:pt idx="7">
                  <c:v>0</c:v>
                </c:pt>
                <c:pt idx="8">
                  <c:v>0</c:v>
                </c:pt>
                <c:pt idx="9">
                  <c:v>0</c:v>
                </c:pt>
                <c:pt idx="10">
                  <c:v>3</c:v>
                </c:pt>
                <c:pt idx="11">
                  <c:v>0</c:v>
                </c:pt>
                <c:pt idx="12">
                  <c:v>2</c:v>
                </c:pt>
                <c:pt idx="13">
                  <c:v>0</c:v>
                </c:pt>
                <c:pt idx="14">
                  <c:v>0</c:v>
                </c:pt>
                <c:pt idx="15">
                  <c:v>0</c:v>
                </c:pt>
                <c:pt idx="16">
                  <c:v>1</c:v>
                </c:pt>
                <c:pt idx="17">
                  <c:v>9</c:v>
                </c:pt>
                <c:pt idx="18">
                  <c:v>4</c:v>
                </c:pt>
                <c:pt idx="19">
                  <c:v>1</c:v>
                </c:pt>
                <c:pt idx="20">
                  <c:v>0</c:v>
                </c:pt>
                <c:pt idx="21">
                  <c:v>0</c:v>
                </c:pt>
                <c:pt idx="22">
                  <c:v>0</c:v>
                </c:pt>
                <c:pt idx="23">
                  <c:v>0</c:v>
                </c:pt>
                <c:pt idx="24">
                  <c:v>7</c:v>
                </c:pt>
                <c:pt idx="25">
                  <c:v>3</c:v>
                </c:pt>
                <c:pt idx="26">
                  <c:v>0</c:v>
                </c:pt>
                <c:pt idx="27">
                  <c:v>0</c:v>
                </c:pt>
                <c:pt idx="28">
                  <c:v>0</c:v>
                </c:pt>
                <c:pt idx="29">
                  <c:v>0</c:v>
                </c:pt>
                <c:pt idx="30">
                  <c:v>0</c:v>
                </c:pt>
                <c:pt idx="31">
                  <c:v>0</c:v>
                </c:pt>
                <c:pt idx="32">
                  <c:v>0</c:v>
                </c:pt>
                <c:pt idx="33">
                  <c:v>0</c:v>
                </c:pt>
                <c:pt idx="34">
                  <c:v>0</c:v>
                </c:pt>
              </c:numCache>
            </c:numRef>
          </c:val>
          <c:extLst>
            <c:ext xmlns:c16="http://schemas.microsoft.com/office/drawing/2014/chart" uri="{C3380CC4-5D6E-409C-BE32-E72D297353CC}">
              <c16:uniqueId val="{00000001-AEF8-4CE7-AD6D-68664DD85A33}"/>
            </c:ext>
          </c:extLst>
        </c:ser>
        <c:dLbls>
          <c:showLegendKey val="0"/>
          <c:showVal val="0"/>
          <c:showCatName val="0"/>
          <c:showSerName val="0"/>
          <c:showPercent val="0"/>
          <c:showBubbleSize val="0"/>
        </c:dLbls>
        <c:gapWidth val="219"/>
        <c:overlap val="-27"/>
        <c:axId val="1097947520"/>
        <c:axId val="1097937536"/>
        <c:extLst>
          <c:ext xmlns:c15="http://schemas.microsoft.com/office/drawing/2012/chart" uri="{02D57815-91ED-43cb-92C2-25804820EDAC}">
            <c15:filteredBarSeries>
              <c15:ser>
                <c:idx val="0"/>
                <c:order val="0"/>
                <c:spPr>
                  <a:solidFill>
                    <a:schemeClr val="accent1"/>
                  </a:solidFill>
                  <a:ln>
                    <a:noFill/>
                  </a:ln>
                  <a:effectLst/>
                </c:spPr>
                <c:invertIfNegative val="0"/>
                <c:cat>
                  <c:numRef>
                    <c:extLst>
                      <c:ext uri="{02D57815-91ED-43cb-92C2-25804820EDAC}">
                        <c15:formulaRef>
                          <c15:sqref>Hoja1!$K$5:$K$39</c15:sqref>
                        </c15:formulaRef>
                      </c:ext>
                    </c:extLst>
                    <c:numCache>
                      <c:formatCode>General</c:formatCode>
                      <c:ptCount val="35"/>
                      <c:pt idx="0">
                        <c:v>3.8</c:v>
                      </c:pt>
                      <c:pt idx="1">
                        <c:v>3.8499999999999996</c:v>
                      </c:pt>
                      <c:pt idx="2">
                        <c:v>3.8999999999999995</c:v>
                      </c:pt>
                      <c:pt idx="3">
                        <c:v>3.9499999999999993</c:v>
                      </c:pt>
                      <c:pt idx="4">
                        <c:v>3.9999999999999991</c:v>
                      </c:pt>
                      <c:pt idx="5">
                        <c:v>4.0499999999999989</c:v>
                      </c:pt>
                      <c:pt idx="6">
                        <c:v>4.0999999999999988</c:v>
                      </c:pt>
                      <c:pt idx="7">
                        <c:v>4.1499999999999986</c:v>
                      </c:pt>
                      <c:pt idx="8">
                        <c:v>4.1999999999999984</c:v>
                      </c:pt>
                      <c:pt idx="9">
                        <c:v>4.2499999999999982</c:v>
                      </c:pt>
                      <c:pt idx="10">
                        <c:v>4.299999999999998</c:v>
                      </c:pt>
                      <c:pt idx="11">
                        <c:v>4.3499999999999979</c:v>
                      </c:pt>
                      <c:pt idx="12">
                        <c:v>4.3999999999999977</c:v>
                      </c:pt>
                      <c:pt idx="13">
                        <c:v>4.4499999999999975</c:v>
                      </c:pt>
                      <c:pt idx="14">
                        <c:v>4.4999999999999973</c:v>
                      </c:pt>
                      <c:pt idx="15">
                        <c:v>4.5499999999999972</c:v>
                      </c:pt>
                      <c:pt idx="16">
                        <c:v>4.599999999999997</c:v>
                      </c:pt>
                      <c:pt idx="17">
                        <c:v>4.6499999999999968</c:v>
                      </c:pt>
                      <c:pt idx="18">
                        <c:v>4.6999999999999966</c:v>
                      </c:pt>
                      <c:pt idx="19">
                        <c:v>4.7499999999999964</c:v>
                      </c:pt>
                      <c:pt idx="20">
                        <c:v>4.7999999999999963</c:v>
                      </c:pt>
                      <c:pt idx="21">
                        <c:v>4.8499999999999961</c:v>
                      </c:pt>
                      <c:pt idx="22">
                        <c:v>4.8999999999999959</c:v>
                      </c:pt>
                      <c:pt idx="23">
                        <c:v>4.9499999999999957</c:v>
                      </c:pt>
                      <c:pt idx="24">
                        <c:v>4.9999999999999956</c:v>
                      </c:pt>
                      <c:pt idx="25">
                        <c:v>5.0499999999999954</c:v>
                      </c:pt>
                      <c:pt idx="26">
                        <c:v>5.0999999999999952</c:v>
                      </c:pt>
                      <c:pt idx="27">
                        <c:v>5.149999999999995</c:v>
                      </c:pt>
                      <c:pt idx="28">
                        <c:v>5.1999999999999948</c:v>
                      </c:pt>
                      <c:pt idx="29">
                        <c:v>5.2499999999999947</c:v>
                      </c:pt>
                      <c:pt idx="30">
                        <c:v>5.2999999999999945</c:v>
                      </c:pt>
                      <c:pt idx="31">
                        <c:v>5.3499999999999943</c:v>
                      </c:pt>
                      <c:pt idx="32">
                        <c:v>5.3999999999999941</c:v>
                      </c:pt>
                      <c:pt idx="33">
                        <c:v>5.449999999999994</c:v>
                      </c:pt>
                      <c:pt idx="34">
                        <c:v>5.4999999999999938</c:v>
                      </c:pt>
                    </c:numCache>
                  </c:numRef>
                </c:cat>
                <c:val>
                  <c:numRef>
                    <c:extLst>
                      <c:ext uri="{02D57815-91ED-43cb-92C2-25804820EDAC}">
                        <c15:formulaRef>
                          <c15:sqref>Hoja1!$K$5:$K$39</c15:sqref>
                        </c15:formulaRef>
                      </c:ext>
                    </c:extLst>
                    <c:numCache>
                      <c:formatCode>General</c:formatCode>
                      <c:ptCount val="35"/>
                      <c:pt idx="0">
                        <c:v>3.8</c:v>
                      </c:pt>
                      <c:pt idx="1">
                        <c:v>3.8499999999999996</c:v>
                      </c:pt>
                      <c:pt idx="2">
                        <c:v>3.8999999999999995</c:v>
                      </c:pt>
                      <c:pt idx="3">
                        <c:v>3.9499999999999993</c:v>
                      </c:pt>
                      <c:pt idx="4">
                        <c:v>3.9999999999999991</c:v>
                      </c:pt>
                      <c:pt idx="5">
                        <c:v>4.0499999999999989</c:v>
                      </c:pt>
                      <c:pt idx="6">
                        <c:v>4.0999999999999988</c:v>
                      </c:pt>
                      <c:pt idx="7">
                        <c:v>4.1499999999999986</c:v>
                      </c:pt>
                      <c:pt idx="8">
                        <c:v>4.1999999999999984</c:v>
                      </c:pt>
                      <c:pt idx="9">
                        <c:v>4.2499999999999982</c:v>
                      </c:pt>
                      <c:pt idx="10">
                        <c:v>4.299999999999998</c:v>
                      </c:pt>
                      <c:pt idx="11">
                        <c:v>4.3499999999999979</c:v>
                      </c:pt>
                      <c:pt idx="12">
                        <c:v>4.3999999999999977</c:v>
                      </c:pt>
                      <c:pt idx="13">
                        <c:v>4.4499999999999975</c:v>
                      </c:pt>
                      <c:pt idx="14">
                        <c:v>4.4999999999999973</c:v>
                      </c:pt>
                      <c:pt idx="15">
                        <c:v>4.5499999999999972</c:v>
                      </c:pt>
                      <c:pt idx="16">
                        <c:v>4.599999999999997</c:v>
                      </c:pt>
                      <c:pt idx="17">
                        <c:v>4.6499999999999968</c:v>
                      </c:pt>
                      <c:pt idx="18">
                        <c:v>4.6999999999999966</c:v>
                      </c:pt>
                      <c:pt idx="19">
                        <c:v>4.7499999999999964</c:v>
                      </c:pt>
                      <c:pt idx="20">
                        <c:v>4.7999999999999963</c:v>
                      </c:pt>
                      <c:pt idx="21">
                        <c:v>4.8499999999999961</c:v>
                      </c:pt>
                      <c:pt idx="22">
                        <c:v>4.8999999999999959</c:v>
                      </c:pt>
                      <c:pt idx="23">
                        <c:v>4.9499999999999957</c:v>
                      </c:pt>
                      <c:pt idx="24">
                        <c:v>4.9999999999999956</c:v>
                      </c:pt>
                      <c:pt idx="25">
                        <c:v>5.0499999999999954</c:v>
                      </c:pt>
                      <c:pt idx="26">
                        <c:v>5.0999999999999952</c:v>
                      </c:pt>
                      <c:pt idx="27">
                        <c:v>5.149999999999995</c:v>
                      </c:pt>
                      <c:pt idx="28">
                        <c:v>5.1999999999999948</c:v>
                      </c:pt>
                      <c:pt idx="29">
                        <c:v>5.2499999999999947</c:v>
                      </c:pt>
                      <c:pt idx="30">
                        <c:v>5.2999999999999945</c:v>
                      </c:pt>
                      <c:pt idx="31">
                        <c:v>5.3499999999999943</c:v>
                      </c:pt>
                      <c:pt idx="32">
                        <c:v>5.3999999999999941</c:v>
                      </c:pt>
                      <c:pt idx="33">
                        <c:v>5.449999999999994</c:v>
                      </c:pt>
                      <c:pt idx="34">
                        <c:v>5.4999999999999938</c:v>
                      </c:pt>
                    </c:numCache>
                  </c:numRef>
                </c:val>
                <c:extLst>
                  <c:ext xmlns:c16="http://schemas.microsoft.com/office/drawing/2014/chart" uri="{C3380CC4-5D6E-409C-BE32-E72D297353CC}">
                    <c16:uniqueId val="{00000000-AEF8-4CE7-AD6D-68664DD85A33}"/>
                  </c:ext>
                </c:extLst>
              </c15:ser>
            </c15:filteredBarSeries>
          </c:ext>
        </c:extLst>
      </c:barChart>
      <c:catAx>
        <c:axId val="1097947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97937536"/>
        <c:crosses val="autoZero"/>
        <c:auto val="1"/>
        <c:lblAlgn val="ctr"/>
        <c:lblOffset val="100"/>
        <c:noMultiLvlLbl val="0"/>
      </c:catAx>
      <c:valAx>
        <c:axId val="10979375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097947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337458</xdr:colOff>
      <xdr:row>6</xdr:row>
      <xdr:rowOff>108858</xdr:rowOff>
    </xdr:from>
    <xdr:to>
      <xdr:col>21</xdr:col>
      <xdr:colOff>457200</xdr:colOff>
      <xdr:row>21</xdr:row>
      <xdr:rowOff>76201</xdr:rowOff>
    </xdr:to>
    <xdr:graphicFrame macro="">
      <xdr:nvGraphicFramePr>
        <xdr:cNvPr id="6" name="Gráfico 5">
          <a:extLst>
            <a:ext uri="{FF2B5EF4-FFF2-40B4-BE49-F238E27FC236}">
              <a16:creationId xmlns:a16="http://schemas.microsoft.com/office/drawing/2014/main" id="{27BB1344-B426-420D-B8F0-8240721507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415637</xdr:colOff>
      <xdr:row>23</xdr:row>
      <xdr:rowOff>69273</xdr:rowOff>
    </xdr:from>
    <xdr:to>
      <xdr:col>21</xdr:col>
      <xdr:colOff>595746</xdr:colOff>
      <xdr:row>40</xdr:row>
      <xdr:rowOff>0</xdr:rowOff>
    </xdr:to>
    <xdr:sp macro="" textlink="">
      <xdr:nvSpPr>
        <xdr:cNvPr id="9" name="CuadroTexto 8">
          <a:extLst>
            <a:ext uri="{FF2B5EF4-FFF2-40B4-BE49-F238E27FC236}">
              <a16:creationId xmlns:a16="http://schemas.microsoft.com/office/drawing/2014/main" id="{3FE8EB18-B0A2-4D12-A4F3-32CB7E1871B2}"/>
            </a:ext>
          </a:extLst>
        </xdr:cNvPr>
        <xdr:cNvSpPr txBox="1"/>
      </xdr:nvSpPr>
      <xdr:spPr>
        <a:xfrm>
          <a:off x="13120255" y="4211782"/>
          <a:ext cx="4627418" cy="29925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solidFill>
                <a:schemeClr val="dk1"/>
              </a:solidFill>
              <a:effectLst/>
              <a:latin typeface="+mn-lt"/>
              <a:ea typeface="+mn-ea"/>
              <a:cs typeface="+mn-cs"/>
            </a:rPr>
            <a:t>Los datos no son concluyentes de ninguna distribución, aunque pertenezcan al mismo material, hay distintas variables que influyen en el espesor final, como: Temperatura, humedad, tiempo, cantidad, tipo y calidad de plástico, etc. Si fueran siempre los mismos parámetros podríamos ver como los datos siguen una distribución uniforme. En este caso no tiene sentido que esta gráfica lo sea, ya que no se están controlando las variables del proceso, habría que decidir qué tipo de variables aseguran la calidad y un proceso repetitivo, con el objetivo de obtener una distribución estadística sea uniforme.</a:t>
          </a:r>
        </a:p>
        <a:p>
          <a:pPr algn="l"/>
          <a:r>
            <a:rPr lang="es-ES" sz="1100">
              <a:solidFill>
                <a:schemeClr val="dk1"/>
              </a:solidFill>
              <a:effectLst/>
              <a:latin typeface="+mn-lt"/>
              <a:ea typeface="+mn-ea"/>
              <a:cs typeface="+mn-cs"/>
            </a:rPr>
            <a:t> </a:t>
          </a:r>
        </a:p>
        <a:p>
          <a:pPr algn="l"/>
          <a:r>
            <a:rPr lang="es-ES" sz="1100">
              <a:solidFill>
                <a:schemeClr val="dk1"/>
              </a:solidFill>
              <a:effectLst/>
              <a:latin typeface="+mn-lt"/>
              <a:ea typeface="+mn-ea"/>
              <a:cs typeface="+mn-cs"/>
            </a:rPr>
            <a:t>Lo que veo en esta gráfica son 4 distribuciones diferentes, diferenciadas por las variables del proceso, la que está en torno a 4,6 es la moda de tipos de distribuciones, debemos optar por un proceso que solo genere un tipo de plancha entre los 4 que vemos.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84"/>
  <sheetViews>
    <sheetView tabSelected="1" topLeftCell="J13" zoomScaleNormal="100" workbookViewId="0">
      <selection activeCell="W22" sqref="W22"/>
    </sheetView>
  </sheetViews>
  <sheetFormatPr baseColWidth="10" defaultColWidth="8.88671875" defaultRowHeight="14.4" x14ac:dyDescent="0.3"/>
  <cols>
    <col min="1" max="1" width="16.21875" customWidth="1"/>
    <col min="2" max="2" width="17.77734375" customWidth="1"/>
    <col min="7" max="7" width="14.109375" customWidth="1"/>
    <col min="8" max="8" width="10.5546875" customWidth="1"/>
    <col min="10" max="10" width="13.44140625" bestFit="1" customWidth="1"/>
    <col min="11" max="11" width="25.21875" customWidth="1"/>
    <col min="12" max="12" width="19.77734375" customWidth="1"/>
    <col min="13" max="13" width="13.44140625" bestFit="1" customWidth="1"/>
    <col min="14" max="14" width="10.109375" customWidth="1"/>
    <col min="16" max="16" width="11.5546875" bestFit="1" customWidth="1"/>
  </cols>
  <sheetData>
    <row r="1" spans="1:25" x14ac:dyDescent="0.3">
      <c r="A1" t="s">
        <v>24</v>
      </c>
    </row>
    <row r="3" spans="1:25" x14ac:dyDescent="0.3">
      <c r="A3" s="1" t="s">
        <v>6</v>
      </c>
      <c r="B3" s="1" t="s">
        <v>0</v>
      </c>
      <c r="C3" s="1" t="s">
        <v>1</v>
      </c>
      <c r="D3" s="1" t="s">
        <v>2</v>
      </c>
      <c r="E3" s="1" t="s">
        <v>3</v>
      </c>
      <c r="F3" s="1" t="s">
        <v>4</v>
      </c>
      <c r="G3" s="1" t="s">
        <v>5</v>
      </c>
      <c r="H3" s="4"/>
    </row>
    <row r="4" spans="1:25" x14ac:dyDescent="0.3">
      <c r="A4" s="3"/>
      <c r="J4" t="s">
        <v>26</v>
      </c>
      <c r="K4" t="s">
        <v>23</v>
      </c>
      <c r="L4" t="s">
        <v>25</v>
      </c>
    </row>
    <row r="5" spans="1:25" x14ac:dyDescent="0.3">
      <c r="A5" s="4" t="s">
        <v>14</v>
      </c>
      <c r="J5" s="7">
        <v>4</v>
      </c>
      <c r="K5">
        <f>3.8</f>
        <v>3.8</v>
      </c>
      <c r="L5">
        <f t="shared" ref="L5:L39" si="0">COUNTIFS( J:J,"&lt;"&amp;K6,J:J,"&gt;="&amp;K5 )</f>
        <v>0</v>
      </c>
    </row>
    <row r="6" spans="1:25" x14ac:dyDescent="0.3">
      <c r="A6">
        <v>4.4000000000000004</v>
      </c>
      <c r="C6">
        <f>A6-(B11)</f>
        <v>6.0000000000000497E-2</v>
      </c>
      <c r="D6">
        <f>C6^2</f>
        <v>3.6000000000000597E-3</v>
      </c>
      <c r="J6" s="7">
        <v>4</v>
      </c>
      <c r="K6">
        <f>K5+0.05</f>
        <v>3.8499999999999996</v>
      </c>
      <c r="L6">
        <f t="shared" si="0"/>
        <v>0</v>
      </c>
    </row>
    <row r="7" spans="1:25" x14ac:dyDescent="0.3">
      <c r="A7">
        <v>4.3</v>
      </c>
      <c r="C7">
        <f>A7-(4.34)</f>
        <v>-4.0000000000000036E-2</v>
      </c>
      <c r="D7">
        <f t="shared" ref="D7:D10" si="1">C7^2</f>
        <v>1.6000000000000029E-3</v>
      </c>
      <c r="J7" s="7">
        <v>4</v>
      </c>
      <c r="K7">
        <f t="shared" ref="K7:K39" si="2">K6+0.05</f>
        <v>3.8999999999999995</v>
      </c>
      <c r="L7">
        <f t="shared" si="0"/>
        <v>0</v>
      </c>
    </row>
    <row r="8" spans="1:25" x14ac:dyDescent="0.3">
      <c r="A8">
        <v>4.4000000000000004</v>
      </c>
      <c r="C8">
        <f>A8-(4.34)</f>
        <v>6.0000000000000497E-2</v>
      </c>
      <c r="D8">
        <f t="shared" si="1"/>
        <v>3.6000000000000597E-3</v>
      </c>
      <c r="J8" s="7">
        <v>4.05</v>
      </c>
      <c r="K8">
        <f t="shared" si="2"/>
        <v>3.9499999999999993</v>
      </c>
      <c r="L8">
        <f t="shared" si="0"/>
        <v>0</v>
      </c>
    </row>
    <row r="9" spans="1:25" x14ac:dyDescent="0.3">
      <c r="A9">
        <v>4.3</v>
      </c>
      <c r="C9">
        <f>A9-(4.34)</f>
        <v>-4.0000000000000036E-2</v>
      </c>
      <c r="D9">
        <f t="shared" si="1"/>
        <v>1.6000000000000029E-3</v>
      </c>
      <c r="J9" s="7">
        <v>4.05</v>
      </c>
      <c r="K9">
        <f t="shared" si="2"/>
        <v>3.9999999999999991</v>
      </c>
      <c r="L9">
        <f t="shared" si="0"/>
        <v>3</v>
      </c>
    </row>
    <row r="10" spans="1:25" x14ac:dyDescent="0.3">
      <c r="A10">
        <v>4.3</v>
      </c>
      <c r="C10">
        <f>A10-(4.34)</f>
        <v>-4.0000000000000036E-2</v>
      </c>
      <c r="D10">
        <f t="shared" si="1"/>
        <v>1.6000000000000029E-3</v>
      </c>
      <c r="J10" s="7">
        <v>4.3</v>
      </c>
      <c r="K10">
        <f t="shared" si="2"/>
        <v>4.0499999999999989</v>
      </c>
      <c r="L10">
        <f t="shared" si="0"/>
        <v>2</v>
      </c>
    </row>
    <row r="11" spans="1:25" x14ac:dyDescent="0.3">
      <c r="B11">
        <f>(SUM(A6:A10))/5</f>
        <v>4.34</v>
      </c>
      <c r="D11">
        <f>SUM(D6:D10)</f>
        <v>1.2000000000000127E-2</v>
      </c>
      <c r="E11">
        <f>D11/4</f>
        <v>3.0000000000000317E-3</v>
      </c>
      <c r="F11" s="2">
        <f>SQRT(E11)</f>
        <v>5.4772255750516897E-2</v>
      </c>
      <c r="G11" s="3" t="s">
        <v>7</v>
      </c>
      <c r="J11" s="7">
        <v>4.3</v>
      </c>
      <c r="K11">
        <f t="shared" si="2"/>
        <v>4.0999999999999988</v>
      </c>
      <c r="L11">
        <f t="shared" si="0"/>
        <v>0</v>
      </c>
    </row>
    <row r="12" spans="1:25" x14ac:dyDescent="0.3">
      <c r="A12" s="3"/>
      <c r="J12" s="7">
        <v>4.3</v>
      </c>
      <c r="K12">
        <f t="shared" si="2"/>
        <v>4.1499999999999986</v>
      </c>
      <c r="L12">
        <f t="shared" si="0"/>
        <v>0</v>
      </c>
    </row>
    <row r="13" spans="1:25" x14ac:dyDescent="0.3">
      <c r="A13" s="4" t="s">
        <v>15</v>
      </c>
      <c r="J13" s="7">
        <v>4.4000000000000004</v>
      </c>
      <c r="K13">
        <f t="shared" si="2"/>
        <v>4.1999999999999984</v>
      </c>
      <c r="L13">
        <f t="shared" si="0"/>
        <v>0</v>
      </c>
      <c r="Y13" s="7"/>
    </row>
    <row r="14" spans="1:25" x14ac:dyDescent="0.3">
      <c r="A14">
        <v>4.6399999999999997</v>
      </c>
      <c r="C14">
        <f>A14-B19</f>
        <v>-3.8000000000000256E-2</v>
      </c>
      <c r="D14">
        <f>C14^2</f>
        <v>1.4440000000000195E-3</v>
      </c>
      <c r="J14" s="7">
        <v>4.4000000000000004</v>
      </c>
      <c r="K14">
        <f t="shared" si="2"/>
        <v>4.2499999999999982</v>
      </c>
      <c r="L14">
        <f t="shared" si="0"/>
        <v>0</v>
      </c>
      <c r="Y14" s="7"/>
    </row>
    <row r="15" spans="1:25" x14ac:dyDescent="0.3">
      <c r="A15">
        <v>4.75</v>
      </c>
      <c r="C15">
        <f>A15-4.678</f>
        <v>7.2000000000000064E-2</v>
      </c>
      <c r="D15">
        <f t="shared" ref="D15:D18" si="3">C15^2</f>
        <v>5.1840000000000089E-3</v>
      </c>
      <c r="J15" s="7">
        <v>4.6399999999999997</v>
      </c>
      <c r="K15">
        <f t="shared" si="2"/>
        <v>4.299999999999998</v>
      </c>
      <c r="L15">
        <f t="shared" si="0"/>
        <v>3</v>
      </c>
      <c r="Y15" s="7"/>
    </row>
    <row r="16" spans="1:25" x14ac:dyDescent="0.3">
      <c r="A16">
        <v>4.7</v>
      </c>
      <c r="C16">
        <f>A16-4.678</f>
        <v>2.2000000000000242E-2</v>
      </c>
      <c r="D16">
        <f t="shared" si="3"/>
        <v>4.8400000000001063E-4</v>
      </c>
      <c r="J16" s="7">
        <v>4.6500000000000004</v>
      </c>
      <c r="K16">
        <f t="shared" si="2"/>
        <v>4.3499999999999979</v>
      </c>
      <c r="L16">
        <f t="shared" si="0"/>
        <v>0</v>
      </c>
      <c r="Y16" s="7"/>
    </row>
    <row r="17" spans="1:25" x14ac:dyDescent="0.3">
      <c r="A17">
        <v>4.6500000000000004</v>
      </c>
      <c r="C17">
        <f>A17-4.678</f>
        <v>-2.7999999999999581E-2</v>
      </c>
      <c r="D17">
        <f t="shared" si="3"/>
        <v>7.8399999999997656E-4</v>
      </c>
      <c r="J17" s="7">
        <v>4.6500000000000004</v>
      </c>
      <c r="K17">
        <f t="shared" si="2"/>
        <v>4.3999999999999977</v>
      </c>
      <c r="L17">
        <f t="shared" si="0"/>
        <v>2</v>
      </c>
      <c r="Y17" s="7"/>
    </row>
    <row r="18" spans="1:25" x14ac:dyDescent="0.3">
      <c r="A18">
        <v>4.6500000000000004</v>
      </c>
      <c r="C18">
        <f>A18-4.678</f>
        <v>-2.7999999999999581E-2</v>
      </c>
      <c r="D18">
        <f t="shared" si="3"/>
        <v>7.8399999999997656E-4</v>
      </c>
      <c r="J18" s="7">
        <v>4.6500000000000004</v>
      </c>
      <c r="K18">
        <f t="shared" si="2"/>
        <v>4.4499999999999975</v>
      </c>
      <c r="L18">
        <f t="shared" si="0"/>
        <v>0</v>
      </c>
      <c r="Y18" s="7"/>
    </row>
    <row r="19" spans="1:25" x14ac:dyDescent="0.3">
      <c r="B19">
        <f>(SUM(A14:A18))/5</f>
        <v>4.6779999999999999</v>
      </c>
      <c r="D19">
        <f>SUM(D14:D18)</f>
        <v>8.6799999999999898E-3</v>
      </c>
      <c r="E19">
        <f>D19/4</f>
        <v>2.1699999999999975E-3</v>
      </c>
      <c r="F19" s="2">
        <f>SQRT(E19)</f>
        <v>4.6583258795408436E-2</v>
      </c>
      <c r="G19" s="3" t="s">
        <v>10</v>
      </c>
      <c r="J19" s="7">
        <v>4.6500000000000004</v>
      </c>
      <c r="K19">
        <f t="shared" si="2"/>
        <v>4.4999999999999973</v>
      </c>
      <c r="L19">
        <f t="shared" si="0"/>
        <v>0</v>
      </c>
      <c r="Y19" s="7"/>
    </row>
    <row r="20" spans="1:25" x14ac:dyDescent="0.3">
      <c r="A20" s="3"/>
      <c r="J20" s="7">
        <v>4.6500000000000004</v>
      </c>
      <c r="K20">
        <f t="shared" si="2"/>
        <v>4.5499999999999972</v>
      </c>
      <c r="L20">
        <f t="shared" si="0"/>
        <v>0</v>
      </c>
      <c r="Y20" s="7"/>
    </row>
    <row r="21" spans="1:25" x14ac:dyDescent="0.3">
      <c r="A21" s="4" t="s">
        <v>16</v>
      </c>
      <c r="J21" s="7">
        <v>4.6500000000000004</v>
      </c>
      <c r="K21">
        <f t="shared" si="2"/>
        <v>4.599999999999997</v>
      </c>
      <c r="L21">
        <f t="shared" si="0"/>
        <v>1</v>
      </c>
      <c r="Y21" s="7"/>
    </row>
    <row r="22" spans="1:25" x14ac:dyDescent="0.3">
      <c r="A22">
        <v>4.7</v>
      </c>
      <c r="C22">
        <f>A22-B27</f>
        <v>3.0000000000000249E-2</v>
      </c>
      <c r="D22">
        <f>C22^2</f>
        <v>9.0000000000001494E-4</v>
      </c>
      <c r="J22" s="7">
        <v>4.6500000000000004</v>
      </c>
      <c r="K22">
        <f t="shared" si="2"/>
        <v>4.6499999999999968</v>
      </c>
      <c r="L22">
        <f t="shared" si="0"/>
        <v>9</v>
      </c>
      <c r="Y22" s="7"/>
    </row>
    <row r="23" spans="1:25" x14ac:dyDescent="0.3">
      <c r="A23">
        <v>4.6500000000000004</v>
      </c>
      <c r="C23">
        <f>A23-B27</f>
        <v>-1.9999999999999574E-2</v>
      </c>
      <c r="D23">
        <f t="shared" ref="D23:D26" si="4">C23^2</f>
        <v>3.9999999999998294E-4</v>
      </c>
      <c r="J23" s="7">
        <v>4.6500000000000004</v>
      </c>
      <c r="K23">
        <f t="shared" si="2"/>
        <v>4.6999999999999966</v>
      </c>
      <c r="L23">
        <f t="shared" si="0"/>
        <v>4</v>
      </c>
      <c r="Y23" s="7"/>
    </row>
    <row r="24" spans="1:25" x14ac:dyDescent="0.3">
      <c r="A24">
        <v>4.6500000000000004</v>
      </c>
      <c r="C24">
        <f>A24-B27</f>
        <v>-1.9999999999999574E-2</v>
      </c>
      <c r="D24">
        <f t="shared" si="4"/>
        <v>3.9999999999998294E-4</v>
      </c>
      <c r="J24" s="7">
        <v>4.6500000000000004</v>
      </c>
      <c r="K24">
        <f t="shared" si="2"/>
        <v>4.7499999999999964</v>
      </c>
      <c r="L24">
        <f t="shared" si="0"/>
        <v>1</v>
      </c>
      <c r="Y24" s="7"/>
    </row>
    <row r="25" spans="1:25" x14ac:dyDescent="0.3">
      <c r="A25">
        <v>4.6500000000000004</v>
      </c>
      <c r="C25">
        <f>A25-B27</f>
        <v>-1.9999999999999574E-2</v>
      </c>
      <c r="D25">
        <f t="shared" si="4"/>
        <v>3.9999999999998294E-4</v>
      </c>
      <c r="J25" s="7">
        <v>4.7</v>
      </c>
      <c r="K25">
        <f t="shared" si="2"/>
        <v>4.7999999999999963</v>
      </c>
      <c r="L25">
        <f t="shared" si="0"/>
        <v>0</v>
      </c>
      <c r="Y25" s="7"/>
    </row>
    <row r="26" spans="1:25" x14ac:dyDescent="0.3">
      <c r="A26">
        <v>4.7</v>
      </c>
      <c r="C26">
        <f>A26-B27</f>
        <v>3.0000000000000249E-2</v>
      </c>
      <c r="D26">
        <f t="shared" si="4"/>
        <v>9.0000000000001494E-4</v>
      </c>
      <c r="J26" s="7">
        <v>4.7</v>
      </c>
      <c r="K26">
        <f t="shared" si="2"/>
        <v>4.8499999999999961</v>
      </c>
      <c r="L26">
        <f t="shared" si="0"/>
        <v>0</v>
      </c>
      <c r="Y26" s="7"/>
    </row>
    <row r="27" spans="1:25" x14ac:dyDescent="0.3">
      <c r="B27">
        <f>(SUM(A22:A26))/5</f>
        <v>4.67</v>
      </c>
      <c r="D27">
        <f>SUM(D22:D26)</f>
        <v>2.9999999999999784E-3</v>
      </c>
      <c r="E27">
        <f>D27/4</f>
        <v>7.4999999999999459E-4</v>
      </c>
      <c r="F27" s="2">
        <f>SQRT(E27)</f>
        <v>2.7386127875258206E-2</v>
      </c>
      <c r="G27" s="3" t="s">
        <v>9</v>
      </c>
      <c r="J27" s="7">
        <v>4.7</v>
      </c>
      <c r="K27">
        <f t="shared" si="2"/>
        <v>4.8999999999999959</v>
      </c>
      <c r="L27">
        <f t="shared" si="0"/>
        <v>0</v>
      </c>
      <c r="Y27" s="7"/>
    </row>
    <row r="28" spans="1:25" x14ac:dyDescent="0.3">
      <c r="A28" s="3"/>
      <c r="J28" s="7">
        <v>4.7</v>
      </c>
      <c r="K28">
        <f t="shared" si="2"/>
        <v>4.9499999999999957</v>
      </c>
      <c r="L28">
        <f t="shared" si="0"/>
        <v>0</v>
      </c>
      <c r="Y28" s="7"/>
    </row>
    <row r="29" spans="1:25" x14ac:dyDescent="0.3">
      <c r="A29" s="4" t="s">
        <v>17</v>
      </c>
      <c r="J29" s="7">
        <v>4.75</v>
      </c>
      <c r="K29">
        <f t="shared" si="2"/>
        <v>4.9999999999999956</v>
      </c>
      <c r="L29">
        <f t="shared" si="0"/>
        <v>7</v>
      </c>
      <c r="Y29" s="7"/>
    </row>
    <row r="30" spans="1:25" x14ac:dyDescent="0.3">
      <c r="A30">
        <v>5</v>
      </c>
      <c r="C30">
        <f>A30-B35</f>
        <v>-9.9999999999997868E-3</v>
      </c>
      <c r="D30">
        <f>C30^2</f>
        <v>9.9999999999995736E-5</v>
      </c>
      <c r="J30" s="7">
        <v>5</v>
      </c>
      <c r="K30">
        <f t="shared" si="2"/>
        <v>5.0499999999999954</v>
      </c>
      <c r="L30">
        <f t="shared" si="0"/>
        <v>3</v>
      </c>
      <c r="Y30" s="7"/>
    </row>
    <row r="31" spans="1:25" x14ac:dyDescent="0.3">
      <c r="A31">
        <v>5</v>
      </c>
      <c r="C31">
        <f>A31-B35</f>
        <v>-9.9999999999997868E-3</v>
      </c>
      <c r="D31">
        <f t="shared" ref="D31:D34" si="5">C31^2</f>
        <v>9.9999999999995736E-5</v>
      </c>
      <c r="J31" s="7">
        <v>5</v>
      </c>
      <c r="K31">
        <f t="shared" si="2"/>
        <v>5.0999999999999952</v>
      </c>
      <c r="L31">
        <f t="shared" si="0"/>
        <v>0</v>
      </c>
      <c r="Y31" s="7"/>
    </row>
    <row r="32" spans="1:25" x14ac:dyDescent="0.3">
      <c r="A32">
        <v>5</v>
      </c>
      <c r="C32">
        <f>A32-B35</f>
        <v>-9.9999999999997868E-3</v>
      </c>
      <c r="D32">
        <f t="shared" si="5"/>
        <v>9.9999999999995736E-5</v>
      </c>
      <c r="J32" s="7">
        <v>5</v>
      </c>
      <c r="K32">
        <f t="shared" si="2"/>
        <v>5.149999999999995</v>
      </c>
      <c r="L32">
        <f t="shared" si="0"/>
        <v>0</v>
      </c>
      <c r="Y32" s="7"/>
    </row>
    <row r="33" spans="1:25" x14ac:dyDescent="0.3">
      <c r="A33">
        <v>5.05</v>
      </c>
      <c r="C33">
        <f>A33-B35</f>
        <v>4.0000000000000036E-2</v>
      </c>
      <c r="D33">
        <f t="shared" si="5"/>
        <v>1.6000000000000029E-3</v>
      </c>
      <c r="J33" s="7">
        <v>5</v>
      </c>
      <c r="K33">
        <f t="shared" si="2"/>
        <v>5.1999999999999948</v>
      </c>
      <c r="L33">
        <f t="shared" si="0"/>
        <v>0</v>
      </c>
      <c r="Y33" s="7"/>
    </row>
    <row r="34" spans="1:25" x14ac:dyDescent="0.3">
      <c r="A34">
        <v>5</v>
      </c>
      <c r="C34">
        <f>A34-B35</f>
        <v>-9.9999999999997868E-3</v>
      </c>
      <c r="D34">
        <f t="shared" si="5"/>
        <v>9.9999999999995736E-5</v>
      </c>
      <c r="J34" s="7">
        <v>5</v>
      </c>
      <c r="K34">
        <f t="shared" si="2"/>
        <v>5.2499999999999947</v>
      </c>
      <c r="L34">
        <f t="shared" si="0"/>
        <v>0</v>
      </c>
      <c r="Y34" s="7"/>
    </row>
    <row r="35" spans="1:25" x14ac:dyDescent="0.3">
      <c r="B35">
        <f>(SUM(A30:A34))/5</f>
        <v>5.01</v>
      </c>
      <c r="D35">
        <f>SUM(D30:D34)</f>
        <v>1.9999999999999862E-3</v>
      </c>
      <c r="E35">
        <f>D35/4</f>
        <v>4.9999999999999654E-4</v>
      </c>
      <c r="F35" s="2">
        <f>SQRT(E35)</f>
        <v>2.2360679774997821E-2</v>
      </c>
      <c r="G35" s="3" t="s">
        <v>8</v>
      </c>
      <c r="J35" s="7">
        <v>5</v>
      </c>
      <c r="K35">
        <f t="shared" si="2"/>
        <v>5.2999999999999945</v>
      </c>
      <c r="L35">
        <f t="shared" si="0"/>
        <v>0</v>
      </c>
      <c r="Y35" s="7"/>
    </row>
    <row r="36" spans="1:25" x14ac:dyDescent="0.3">
      <c r="A36" s="3"/>
      <c r="J36" s="7">
        <v>5</v>
      </c>
      <c r="K36">
        <f t="shared" si="2"/>
        <v>5.3499999999999943</v>
      </c>
      <c r="L36">
        <f t="shared" si="0"/>
        <v>0</v>
      </c>
      <c r="Y36" s="7"/>
    </row>
    <row r="37" spans="1:25" x14ac:dyDescent="0.3">
      <c r="A37" s="4" t="s">
        <v>18</v>
      </c>
      <c r="J37" s="7">
        <v>5.05</v>
      </c>
      <c r="K37">
        <f t="shared" si="2"/>
        <v>5.3999999999999941</v>
      </c>
      <c r="L37">
        <f t="shared" si="0"/>
        <v>0</v>
      </c>
      <c r="Y37" s="7"/>
    </row>
    <row r="38" spans="1:25" x14ac:dyDescent="0.3">
      <c r="A38">
        <v>4.6500000000000004</v>
      </c>
      <c r="C38">
        <f>A38-B43</f>
        <v>-9.9999999999988987E-3</v>
      </c>
      <c r="D38">
        <f>C38^2</f>
        <v>9.9999999999977968E-5</v>
      </c>
      <c r="J38" s="7">
        <v>5.05</v>
      </c>
      <c r="K38">
        <f t="shared" si="2"/>
        <v>5.449999999999994</v>
      </c>
      <c r="L38">
        <f t="shared" si="0"/>
        <v>0</v>
      </c>
      <c r="Y38" s="7"/>
    </row>
    <row r="39" spans="1:25" x14ac:dyDescent="0.3">
      <c r="A39">
        <v>4.6500000000000004</v>
      </c>
      <c r="C39">
        <f>A39-B43</f>
        <v>-9.9999999999988987E-3</v>
      </c>
      <c r="D39">
        <f t="shared" ref="D39:D42" si="6">C39^2</f>
        <v>9.9999999999977968E-5</v>
      </c>
      <c r="J39" s="7">
        <v>5.05</v>
      </c>
      <c r="K39">
        <f t="shared" si="2"/>
        <v>5.4999999999999938</v>
      </c>
      <c r="L39">
        <f t="shared" si="0"/>
        <v>0</v>
      </c>
      <c r="Y39" s="7"/>
    </row>
    <row r="40" spans="1:25" x14ac:dyDescent="0.3">
      <c r="A40">
        <v>4.7</v>
      </c>
      <c r="C40">
        <f>A40-B43</f>
        <v>4.0000000000000924E-2</v>
      </c>
      <c r="D40">
        <f t="shared" si="6"/>
        <v>1.6000000000000738E-3</v>
      </c>
      <c r="Y40" s="7"/>
    </row>
    <row r="41" spans="1:25" x14ac:dyDescent="0.3">
      <c r="A41">
        <v>4.6500000000000004</v>
      </c>
      <c r="C41">
        <f>A41-B43</f>
        <v>-9.9999999999988987E-3</v>
      </c>
      <c r="D41">
        <f t="shared" si="6"/>
        <v>9.9999999999977968E-5</v>
      </c>
      <c r="Y41" s="7"/>
    </row>
    <row r="42" spans="1:25" x14ac:dyDescent="0.3">
      <c r="A42">
        <v>4.6500000000000004</v>
      </c>
      <c r="C42">
        <f>A42-B43</f>
        <v>-9.9999999999988987E-3</v>
      </c>
      <c r="D42">
        <f t="shared" si="6"/>
        <v>9.9999999999977968E-5</v>
      </c>
      <c r="L42" s="5"/>
      <c r="Y42" s="7"/>
    </row>
    <row r="43" spans="1:25" x14ac:dyDescent="0.3">
      <c r="B43">
        <f>(SUM(A38:A42))/5</f>
        <v>4.6599999999999993</v>
      </c>
      <c r="D43">
        <f>SUM(D38:D42)</f>
        <v>1.9999999999999857E-3</v>
      </c>
      <c r="E43">
        <f>D43/4</f>
        <v>4.9999999999999643E-4</v>
      </c>
      <c r="F43" s="2">
        <f>SQRT(E43)</f>
        <v>2.2360679774997817E-2</v>
      </c>
      <c r="G43" s="3" t="s">
        <v>11</v>
      </c>
      <c r="K43" s="8" t="s">
        <v>22</v>
      </c>
      <c r="L43" s="3">
        <f>AVERAGE(B11,B19,B27,B35,B43,B51,B59)</f>
        <v>4.628285714285715</v>
      </c>
      <c r="Y43" s="7"/>
    </row>
    <row r="44" spans="1:25" x14ac:dyDescent="0.3">
      <c r="A44" s="3"/>
      <c r="K44" s="8" t="s">
        <v>21</v>
      </c>
      <c r="L44" s="3">
        <f>STDEV(J5:J39)</f>
        <v>0.33523903424874868</v>
      </c>
      <c r="Q44" s="7"/>
      <c r="Y44" s="7"/>
    </row>
    <row r="45" spans="1:25" x14ac:dyDescent="0.3">
      <c r="A45" s="4" t="s">
        <v>19</v>
      </c>
      <c r="L45" s="6"/>
      <c r="Q45" s="7"/>
      <c r="Y45" s="7"/>
    </row>
    <row r="46" spans="1:25" x14ac:dyDescent="0.3">
      <c r="A46">
        <v>4</v>
      </c>
      <c r="C46">
        <f>A46-B51</f>
        <v>-2.0000000000000462E-2</v>
      </c>
      <c r="D46">
        <f>C46^2</f>
        <v>4.0000000000001845E-4</v>
      </c>
      <c r="Q46" s="7"/>
      <c r="Y46" s="7"/>
    </row>
    <row r="47" spans="1:25" x14ac:dyDescent="0.3">
      <c r="A47">
        <v>4.05</v>
      </c>
      <c r="C47">
        <f>A47-B51</f>
        <v>2.9999999999999361E-2</v>
      </c>
      <c r="D47">
        <f t="shared" ref="D47:D50" si="7">C47^2</f>
        <v>8.9999999999996159E-4</v>
      </c>
      <c r="Q47" s="7"/>
      <c r="Y47" s="7"/>
    </row>
    <row r="48" spans="1:25" x14ac:dyDescent="0.3">
      <c r="A48">
        <v>4</v>
      </c>
      <c r="C48">
        <f>A48-B51</f>
        <v>-2.0000000000000462E-2</v>
      </c>
      <c r="D48">
        <f t="shared" si="7"/>
        <v>4.0000000000001845E-4</v>
      </c>
      <c r="Q48" s="7"/>
    </row>
    <row r="49" spans="1:27" x14ac:dyDescent="0.3">
      <c r="A49">
        <v>4</v>
      </c>
      <c r="C49">
        <f>A49-B51</f>
        <v>-2.0000000000000462E-2</v>
      </c>
      <c r="D49">
        <f t="shared" si="7"/>
        <v>4.0000000000001845E-4</v>
      </c>
      <c r="Q49" s="7"/>
    </row>
    <row r="50" spans="1:27" x14ac:dyDescent="0.3">
      <c r="A50">
        <v>4.05</v>
      </c>
      <c r="C50">
        <f>A50-B51</f>
        <v>2.9999999999999361E-2</v>
      </c>
      <c r="D50">
        <f t="shared" si="7"/>
        <v>8.9999999999996159E-4</v>
      </c>
      <c r="Q50" s="7"/>
      <c r="AA50" s="5"/>
    </row>
    <row r="51" spans="1:27" x14ac:dyDescent="0.3">
      <c r="B51">
        <f>(SUM(A46:A50))/5</f>
        <v>4.0200000000000005</v>
      </c>
      <c r="D51">
        <f>SUM(D46:D50)</f>
        <v>2.9999999999999784E-3</v>
      </c>
      <c r="E51">
        <f>D51/4</f>
        <v>7.4999999999999459E-4</v>
      </c>
      <c r="F51" s="2">
        <f>SQRT(E51)</f>
        <v>2.7386127875258206E-2</v>
      </c>
      <c r="G51" s="3" t="s">
        <v>12</v>
      </c>
      <c r="Q51" s="7"/>
    </row>
    <row r="52" spans="1:27" x14ac:dyDescent="0.3">
      <c r="A52" s="3"/>
      <c r="Q52" s="7"/>
    </row>
    <row r="53" spans="1:27" x14ac:dyDescent="0.3">
      <c r="A53" s="4" t="s">
        <v>20</v>
      </c>
      <c r="Q53" s="7"/>
      <c r="Z53" s="9"/>
    </row>
    <row r="54" spans="1:27" x14ac:dyDescent="0.3">
      <c r="A54">
        <v>5.05</v>
      </c>
      <c r="C54">
        <f>A54-B59</f>
        <v>2.9999999999999361E-2</v>
      </c>
      <c r="D54">
        <f>C54^2</f>
        <v>8.9999999999996159E-4</v>
      </c>
      <c r="Q54" s="7"/>
    </row>
    <row r="55" spans="1:27" x14ac:dyDescent="0.3">
      <c r="A55">
        <v>5</v>
      </c>
      <c r="C55">
        <f>A55-B59</f>
        <v>-2.0000000000000462E-2</v>
      </c>
      <c r="D55">
        <f t="shared" ref="D55:D58" si="8">C55^2</f>
        <v>4.0000000000001845E-4</v>
      </c>
      <c r="Q55" s="7"/>
    </row>
    <row r="56" spans="1:27" x14ac:dyDescent="0.3">
      <c r="A56">
        <v>5</v>
      </c>
      <c r="C56">
        <f>A56-B59</f>
        <v>-2.0000000000000462E-2</v>
      </c>
      <c r="D56">
        <f t="shared" si="8"/>
        <v>4.0000000000001845E-4</v>
      </c>
      <c r="Q56" s="7"/>
    </row>
    <row r="57" spans="1:27" x14ac:dyDescent="0.3">
      <c r="A57">
        <v>5.05</v>
      </c>
      <c r="C57">
        <f>A57-B59</f>
        <v>2.9999999999999361E-2</v>
      </c>
      <c r="D57">
        <f t="shared" si="8"/>
        <v>8.9999999999996159E-4</v>
      </c>
      <c r="Q57" s="7"/>
    </row>
    <row r="58" spans="1:27" x14ac:dyDescent="0.3">
      <c r="A58">
        <v>5</v>
      </c>
      <c r="C58">
        <f>A58-B59</f>
        <v>-2.0000000000000462E-2</v>
      </c>
      <c r="D58">
        <f t="shared" si="8"/>
        <v>4.0000000000001845E-4</v>
      </c>
      <c r="Q58" s="7"/>
    </row>
    <row r="59" spans="1:27" x14ac:dyDescent="0.3">
      <c r="B59">
        <f>(SUM(A54:A58))/5</f>
        <v>5.0200000000000005</v>
      </c>
      <c r="D59">
        <f>SUM(D54:D58)</f>
        <v>2.9999999999999784E-3</v>
      </c>
      <c r="E59">
        <f>D59/4</f>
        <v>7.4999999999999459E-4</v>
      </c>
      <c r="F59" s="2">
        <f>SQRT(E59)</f>
        <v>2.7386127875258206E-2</v>
      </c>
      <c r="G59" s="3" t="s">
        <v>13</v>
      </c>
      <c r="Q59" s="7"/>
    </row>
    <row r="60" spans="1:27" x14ac:dyDescent="0.3">
      <c r="Q60" s="7"/>
    </row>
    <row r="61" spans="1:27" x14ac:dyDescent="0.3">
      <c r="Q61" s="7"/>
    </row>
    <row r="62" spans="1:27" x14ac:dyDescent="0.3">
      <c r="Q62" s="7"/>
    </row>
    <row r="63" spans="1:27" x14ac:dyDescent="0.3">
      <c r="Q63" s="7"/>
    </row>
    <row r="64" spans="1:27" x14ac:dyDescent="0.3">
      <c r="Q64" s="7"/>
    </row>
    <row r="65" spans="17:17" x14ac:dyDescent="0.3">
      <c r="Q65" s="7"/>
    </row>
    <row r="66" spans="17:17" x14ac:dyDescent="0.3">
      <c r="Q66" s="7"/>
    </row>
    <row r="67" spans="17:17" x14ac:dyDescent="0.3">
      <c r="Q67" s="7"/>
    </row>
    <row r="68" spans="17:17" x14ac:dyDescent="0.3">
      <c r="Q68" s="7"/>
    </row>
    <row r="69" spans="17:17" x14ac:dyDescent="0.3">
      <c r="Q69" s="7"/>
    </row>
    <row r="70" spans="17:17" x14ac:dyDescent="0.3">
      <c r="Q70" s="7"/>
    </row>
    <row r="71" spans="17:17" x14ac:dyDescent="0.3">
      <c r="Q71" s="7"/>
    </row>
    <row r="72" spans="17:17" x14ac:dyDescent="0.3">
      <c r="Q72" s="7"/>
    </row>
    <row r="73" spans="17:17" x14ac:dyDescent="0.3">
      <c r="Q73" s="7"/>
    </row>
    <row r="74" spans="17:17" x14ac:dyDescent="0.3">
      <c r="Q74" s="7"/>
    </row>
    <row r="75" spans="17:17" x14ac:dyDescent="0.3">
      <c r="Q75" s="7"/>
    </row>
    <row r="76" spans="17:17" x14ac:dyDescent="0.3">
      <c r="Q76" s="7"/>
    </row>
    <row r="77" spans="17:17" x14ac:dyDescent="0.3">
      <c r="Q77" s="7"/>
    </row>
    <row r="78" spans="17:17" x14ac:dyDescent="0.3">
      <c r="Q78" s="7"/>
    </row>
    <row r="81" spans="18:19" x14ac:dyDescent="0.3">
      <c r="S81" s="5"/>
    </row>
    <row r="82" spans="18:19" x14ac:dyDescent="0.3">
      <c r="R82" s="8"/>
      <c r="S82" s="3"/>
    </row>
    <row r="83" spans="18:19" x14ac:dyDescent="0.3">
      <c r="R83" s="8"/>
      <c r="S83" s="3"/>
    </row>
    <row r="84" spans="18:19" x14ac:dyDescent="0.3">
      <c r="S84" s="6"/>
    </row>
  </sheetData>
  <sortState xmlns:xlrd2="http://schemas.microsoft.com/office/spreadsheetml/2017/richdata2" ref="J5:J39">
    <sortCondition ref="J5:J39"/>
  </sortState>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Hoja1</vt:lpstr>
      <vt:lpstr>Desviación_estandar__S</vt:lpstr>
      <vt:lpstr>Media__X</vt:lpstr>
      <vt:lpstr>Nievel_de_confianza</vt:lpstr>
      <vt:lpstr>Tam._Muestra__n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Montes</dc:creator>
  <cp:lastModifiedBy>José Montes</cp:lastModifiedBy>
  <dcterms:created xsi:type="dcterms:W3CDTF">2015-06-05T18:19:34Z</dcterms:created>
  <dcterms:modified xsi:type="dcterms:W3CDTF">2021-07-11T11:34:00Z</dcterms:modified>
</cp:coreProperties>
</file>