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javie\Desktop\metales\para Silvia\"/>
    </mc:Choice>
  </mc:AlternateContent>
  <xr:revisionPtr revIDLastSave="0" documentId="13_ncr:1_{BB284A3D-7A7F-482C-AA6A-3E067771C45B}" xr6:coauthVersionLast="47" xr6:coauthVersionMax="47" xr10:uidLastSave="{00000000-0000-0000-0000-000000000000}"/>
  <bookViews>
    <workbookView xWindow="-110" yWindow="-110" windowWidth="19420" windowHeight="11500" tabRatio="715" activeTab="1" xr2:uid="{00000000-000D-0000-FFFF-FFFF00000000}"/>
  </bookViews>
  <sheets>
    <sheet name="Hoja1" sheetId="14" r:id="rId1"/>
    <sheet name="cell count" sheetId="5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5" l="1"/>
  <c r="M18" i="5"/>
  <c r="I18" i="5"/>
  <c r="N18" i="5"/>
  <c r="J18" i="5"/>
  <c r="O18" i="5"/>
  <c r="K18" i="5"/>
  <c r="P18" i="5"/>
  <c r="S18" i="5"/>
  <c r="U42" i="14"/>
  <c r="V42" i="14"/>
  <c r="U43" i="14"/>
  <c r="V43" i="14"/>
  <c r="U44" i="14"/>
  <c r="V44" i="14"/>
  <c r="U14" i="14"/>
  <c r="V14" i="14"/>
  <c r="U15" i="14"/>
  <c r="V15" i="14"/>
  <c r="U16" i="14"/>
  <c r="V16" i="14"/>
  <c r="U56" i="14"/>
  <c r="V56" i="14"/>
  <c r="U57" i="14"/>
  <c r="V57" i="14"/>
  <c r="U58" i="14"/>
  <c r="V58" i="14"/>
  <c r="U5" i="14"/>
  <c r="V5" i="14"/>
  <c r="U6" i="14"/>
  <c r="V6" i="14"/>
  <c r="U7" i="14"/>
  <c r="V7" i="14"/>
  <c r="U8" i="14"/>
  <c r="V8" i="14"/>
  <c r="U9" i="14"/>
  <c r="V9" i="14"/>
  <c r="U10" i="14"/>
  <c r="V10" i="14"/>
  <c r="U11" i="14"/>
  <c r="V11" i="14"/>
  <c r="U12" i="14"/>
  <c r="V12" i="14"/>
  <c r="U13" i="14"/>
  <c r="V13" i="14"/>
  <c r="U17" i="14"/>
  <c r="V17" i="14"/>
  <c r="U18" i="14"/>
  <c r="V18" i="14"/>
  <c r="U19" i="14"/>
  <c r="V19" i="14"/>
  <c r="U20" i="14"/>
  <c r="V20" i="14"/>
  <c r="U21" i="14"/>
  <c r="V21" i="14"/>
  <c r="U22" i="14"/>
  <c r="V22" i="14"/>
  <c r="U23" i="14"/>
  <c r="V23" i="14"/>
  <c r="U24" i="14"/>
  <c r="V24" i="14"/>
  <c r="U25" i="14"/>
  <c r="V25" i="14"/>
  <c r="U26" i="14"/>
  <c r="V26" i="14"/>
  <c r="U27" i="14"/>
  <c r="V27" i="14"/>
  <c r="U28" i="14"/>
  <c r="V28" i="14"/>
  <c r="U29" i="14"/>
  <c r="V29" i="14"/>
  <c r="U30" i="14"/>
  <c r="V30" i="14"/>
  <c r="U31" i="14"/>
  <c r="V31" i="14"/>
  <c r="U32" i="14"/>
  <c r="V32" i="14"/>
  <c r="U33" i="14"/>
  <c r="V33" i="14"/>
  <c r="U34" i="14"/>
  <c r="V34" i="14"/>
  <c r="U35" i="14"/>
  <c r="V35" i="14"/>
  <c r="U36" i="14"/>
  <c r="V36" i="14"/>
  <c r="U37" i="14"/>
  <c r="V37" i="14"/>
  <c r="U38" i="14"/>
  <c r="V38" i="14"/>
  <c r="U39" i="14"/>
  <c r="V39" i="14"/>
  <c r="U40" i="14"/>
  <c r="V40" i="14"/>
  <c r="U41" i="14"/>
  <c r="V41" i="14"/>
  <c r="U45" i="14"/>
  <c r="V45" i="14"/>
  <c r="U46" i="14"/>
  <c r="V46" i="14"/>
  <c r="U47" i="14"/>
  <c r="V47" i="14"/>
  <c r="U48" i="14"/>
  <c r="V48" i="14"/>
  <c r="U49" i="14"/>
  <c r="V49" i="14"/>
  <c r="U50" i="14"/>
  <c r="V50" i="14"/>
  <c r="U51" i="14"/>
  <c r="V51" i="14"/>
  <c r="U52" i="14"/>
  <c r="V52" i="14"/>
  <c r="U53" i="14"/>
  <c r="V53" i="14"/>
  <c r="U54" i="14"/>
  <c r="V54" i="14"/>
  <c r="U55" i="14"/>
  <c r="V55" i="14"/>
  <c r="U59" i="14"/>
  <c r="V59" i="14"/>
  <c r="U4" i="14"/>
  <c r="V4" i="14"/>
  <c r="T4" i="14"/>
  <c r="T5" i="14"/>
  <c r="T6" i="14"/>
  <c r="T7" i="14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52" i="14"/>
  <c r="T53" i="14"/>
  <c r="T54" i="14"/>
  <c r="T55" i="14"/>
  <c r="T56" i="14"/>
  <c r="T57" i="14"/>
  <c r="T58" i="14"/>
  <c r="T59" i="14"/>
  <c r="H41" i="5"/>
  <c r="M41" i="5"/>
  <c r="I41" i="5"/>
  <c r="N41" i="5"/>
  <c r="J41" i="5"/>
  <c r="O41" i="5"/>
  <c r="K41" i="5"/>
  <c r="P41" i="5"/>
  <c r="S41" i="5"/>
  <c r="H48" i="5"/>
  <c r="M48" i="5"/>
  <c r="I48" i="5"/>
  <c r="N48" i="5"/>
  <c r="J48" i="5"/>
  <c r="O48" i="5"/>
  <c r="K48" i="5"/>
  <c r="P48" i="5"/>
  <c r="S48" i="5"/>
  <c r="H49" i="5"/>
  <c r="M49" i="5"/>
  <c r="I49" i="5"/>
  <c r="N49" i="5"/>
  <c r="J49" i="5"/>
  <c r="O49" i="5"/>
  <c r="K49" i="5"/>
  <c r="P49" i="5"/>
  <c r="S49" i="5"/>
  <c r="H50" i="5"/>
  <c r="M50" i="5"/>
  <c r="I50" i="5"/>
  <c r="N50" i="5"/>
  <c r="J50" i="5"/>
  <c r="O50" i="5"/>
  <c r="K50" i="5"/>
  <c r="P50" i="5"/>
  <c r="S50" i="5"/>
  <c r="H51" i="5"/>
  <c r="M51" i="5"/>
  <c r="I51" i="5"/>
  <c r="N51" i="5"/>
  <c r="J51" i="5"/>
  <c r="O51" i="5"/>
  <c r="K51" i="5"/>
  <c r="P51" i="5"/>
  <c r="S51" i="5"/>
  <c r="H52" i="5"/>
  <c r="M52" i="5"/>
  <c r="I52" i="5"/>
  <c r="N52" i="5"/>
  <c r="J52" i="5"/>
  <c r="O52" i="5"/>
  <c r="K52" i="5"/>
  <c r="P52" i="5"/>
  <c r="S52" i="5"/>
  <c r="H53" i="5"/>
  <c r="M53" i="5"/>
  <c r="I53" i="5"/>
  <c r="N53" i="5"/>
  <c r="J53" i="5"/>
  <c r="O53" i="5"/>
  <c r="K53" i="5"/>
  <c r="P53" i="5"/>
  <c r="S53" i="5"/>
  <c r="H54" i="5"/>
  <c r="M54" i="5"/>
  <c r="I54" i="5"/>
  <c r="N54" i="5"/>
  <c r="J54" i="5"/>
  <c r="O54" i="5"/>
  <c r="K54" i="5"/>
  <c r="P54" i="5"/>
  <c r="S54" i="5"/>
  <c r="H55" i="5"/>
  <c r="M55" i="5"/>
  <c r="I55" i="5"/>
  <c r="N55" i="5"/>
  <c r="J55" i="5"/>
  <c r="O55" i="5"/>
  <c r="K55" i="5"/>
  <c r="P55" i="5"/>
  <c r="S55" i="5"/>
  <c r="H56" i="5"/>
  <c r="M56" i="5"/>
  <c r="I56" i="5"/>
  <c r="N56" i="5"/>
  <c r="J56" i="5"/>
  <c r="O56" i="5"/>
  <c r="K56" i="5"/>
  <c r="P56" i="5"/>
  <c r="S56" i="5"/>
  <c r="H57" i="5"/>
  <c r="M57" i="5"/>
  <c r="I57" i="5"/>
  <c r="N57" i="5"/>
  <c r="J57" i="5"/>
  <c r="O57" i="5"/>
  <c r="K57" i="5"/>
  <c r="P57" i="5"/>
  <c r="S57" i="5"/>
  <c r="H34" i="5"/>
  <c r="M34" i="5"/>
  <c r="I34" i="5"/>
  <c r="N34" i="5"/>
  <c r="J34" i="5"/>
  <c r="O34" i="5"/>
  <c r="K34" i="5"/>
  <c r="P34" i="5"/>
  <c r="S34" i="5"/>
  <c r="H35" i="5"/>
  <c r="M35" i="5"/>
  <c r="I35" i="5"/>
  <c r="N35" i="5"/>
  <c r="J35" i="5"/>
  <c r="O35" i="5"/>
  <c r="K35" i="5"/>
  <c r="P35" i="5"/>
  <c r="S35" i="5"/>
  <c r="H36" i="5"/>
  <c r="M36" i="5"/>
  <c r="I36" i="5"/>
  <c r="N36" i="5"/>
  <c r="J36" i="5"/>
  <c r="O36" i="5"/>
  <c r="K36" i="5"/>
  <c r="P36" i="5"/>
  <c r="S36" i="5"/>
  <c r="H37" i="5"/>
  <c r="M37" i="5"/>
  <c r="I37" i="5"/>
  <c r="N37" i="5"/>
  <c r="J37" i="5"/>
  <c r="O37" i="5"/>
  <c r="K37" i="5"/>
  <c r="P37" i="5"/>
  <c r="S37" i="5"/>
  <c r="H38" i="5"/>
  <c r="M38" i="5"/>
  <c r="I38" i="5"/>
  <c r="N38" i="5"/>
  <c r="J38" i="5"/>
  <c r="O38" i="5"/>
  <c r="K38" i="5"/>
  <c r="P38" i="5"/>
  <c r="S38" i="5"/>
  <c r="H39" i="5"/>
  <c r="M39" i="5"/>
  <c r="I39" i="5"/>
  <c r="N39" i="5"/>
  <c r="J39" i="5"/>
  <c r="O39" i="5"/>
  <c r="K39" i="5"/>
  <c r="P39" i="5"/>
  <c r="S39" i="5"/>
  <c r="H40" i="5"/>
  <c r="M40" i="5"/>
  <c r="I40" i="5"/>
  <c r="N40" i="5"/>
  <c r="J40" i="5"/>
  <c r="O40" i="5"/>
  <c r="K40" i="5"/>
  <c r="P40" i="5"/>
  <c r="S40" i="5"/>
  <c r="H42" i="5"/>
  <c r="M42" i="5"/>
  <c r="I42" i="5"/>
  <c r="N42" i="5"/>
  <c r="J42" i="5"/>
  <c r="O42" i="5"/>
  <c r="K42" i="5"/>
  <c r="P42" i="5"/>
  <c r="S42" i="5"/>
  <c r="H43" i="5"/>
  <c r="M43" i="5"/>
  <c r="I43" i="5"/>
  <c r="N43" i="5"/>
  <c r="J43" i="5"/>
  <c r="O43" i="5"/>
  <c r="K43" i="5"/>
  <c r="P43" i="5"/>
  <c r="S43" i="5"/>
  <c r="H20" i="5"/>
  <c r="M20" i="5"/>
  <c r="I20" i="5"/>
  <c r="N20" i="5"/>
  <c r="J20" i="5"/>
  <c r="O20" i="5"/>
  <c r="K20" i="5"/>
  <c r="P20" i="5"/>
  <c r="S20" i="5"/>
  <c r="H21" i="5"/>
  <c r="M21" i="5"/>
  <c r="I21" i="5"/>
  <c r="N21" i="5"/>
  <c r="J21" i="5"/>
  <c r="O21" i="5"/>
  <c r="K21" i="5"/>
  <c r="P21" i="5"/>
  <c r="S21" i="5"/>
  <c r="H22" i="5"/>
  <c r="M22" i="5"/>
  <c r="I22" i="5"/>
  <c r="N22" i="5"/>
  <c r="J22" i="5"/>
  <c r="O22" i="5"/>
  <c r="K22" i="5"/>
  <c r="P22" i="5"/>
  <c r="S22" i="5"/>
  <c r="H23" i="5"/>
  <c r="M23" i="5"/>
  <c r="I23" i="5"/>
  <c r="N23" i="5"/>
  <c r="J23" i="5"/>
  <c r="O23" i="5"/>
  <c r="K23" i="5"/>
  <c r="P23" i="5"/>
  <c r="S23" i="5"/>
  <c r="H24" i="5"/>
  <c r="M24" i="5"/>
  <c r="I24" i="5"/>
  <c r="N24" i="5"/>
  <c r="J24" i="5"/>
  <c r="O24" i="5"/>
  <c r="K24" i="5"/>
  <c r="P24" i="5"/>
  <c r="S24" i="5"/>
  <c r="H25" i="5"/>
  <c r="M25" i="5"/>
  <c r="I25" i="5"/>
  <c r="N25" i="5"/>
  <c r="J25" i="5"/>
  <c r="O25" i="5"/>
  <c r="K25" i="5"/>
  <c r="P25" i="5"/>
  <c r="S25" i="5"/>
  <c r="H26" i="5"/>
  <c r="M26" i="5"/>
  <c r="I26" i="5"/>
  <c r="N26" i="5"/>
  <c r="J26" i="5"/>
  <c r="O26" i="5"/>
  <c r="K26" i="5"/>
  <c r="P26" i="5"/>
  <c r="S26" i="5"/>
  <c r="H27" i="5"/>
  <c r="M27" i="5"/>
  <c r="I27" i="5"/>
  <c r="N27" i="5"/>
  <c r="J27" i="5"/>
  <c r="O27" i="5"/>
  <c r="K27" i="5"/>
  <c r="P27" i="5"/>
  <c r="S27" i="5"/>
  <c r="H28" i="5"/>
  <c r="M28" i="5"/>
  <c r="I28" i="5"/>
  <c r="N28" i="5"/>
  <c r="J28" i="5"/>
  <c r="O28" i="5"/>
  <c r="K28" i="5"/>
  <c r="P28" i="5"/>
  <c r="S28" i="5"/>
  <c r="H29" i="5"/>
  <c r="M29" i="5"/>
  <c r="I29" i="5"/>
  <c r="N29" i="5"/>
  <c r="J29" i="5"/>
  <c r="O29" i="5"/>
  <c r="K29" i="5"/>
  <c r="P29" i="5"/>
  <c r="S29" i="5"/>
  <c r="H17" i="5"/>
  <c r="M17" i="5"/>
  <c r="I17" i="5"/>
  <c r="N17" i="5"/>
  <c r="J17" i="5"/>
  <c r="O17" i="5"/>
  <c r="K17" i="5"/>
  <c r="P17" i="5"/>
  <c r="S17" i="5"/>
  <c r="H19" i="5"/>
  <c r="M19" i="5"/>
  <c r="I19" i="5"/>
  <c r="N19" i="5"/>
  <c r="J19" i="5"/>
  <c r="O19" i="5"/>
  <c r="K19" i="5"/>
  <c r="P19" i="5"/>
  <c r="S19" i="5"/>
  <c r="H31" i="5"/>
  <c r="M31" i="5"/>
  <c r="I31" i="5"/>
  <c r="N31" i="5"/>
  <c r="J31" i="5"/>
  <c r="O31" i="5"/>
  <c r="K31" i="5"/>
  <c r="P31" i="5"/>
  <c r="S31" i="5"/>
  <c r="H32" i="5"/>
  <c r="M32" i="5"/>
  <c r="I32" i="5"/>
  <c r="N32" i="5"/>
  <c r="J32" i="5"/>
  <c r="O32" i="5"/>
  <c r="K32" i="5"/>
  <c r="P32" i="5"/>
  <c r="S32" i="5"/>
  <c r="H33" i="5"/>
  <c r="M33" i="5"/>
  <c r="I33" i="5"/>
  <c r="N33" i="5"/>
  <c r="J33" i="5"/>
  <c r="O33" i="5"/>
  <c r="K33" i="5"/>
  <c r="P33" i="5"/>
  <c r="S33" i="5"/>
  <c r="H45" i="5"/>
  <c r="M45" i="5"/>
  <c r="I45" i="5"/>
  <c r="N45" i="5"/>
  <c r="J45" i="5"/>
  <c r="O45" i="5"/>
  <c r="K45" i="5"/>
  <c r="P45" i="5"/>
  <c r="S45" i="5"/>
  <c r="H46" i="5"/>
  <c r="M46" i="5"/>
  <c r="I46" i="5"/>
  <c r="N46" i="5"/>
  <c r="J46" i="5"/>
  <c r="O46" i="5"/>
  <c r="K46" i="5"/>
  <c r="P46" i="5"/>
  <c r="S46" i="5"/>
  <c r="H47" i="5"/>
  <c r="M47" i="5"/>
  <c r="I47" i="5"/>
  <c r="N47" i="5"/>
  <c r="J47" i="5"/>
  <c r="O47" i="5"/>
  <c r="K47" i="5"/>
  <c r="P47" i="5"/>
  <c r="S47" i="5"/>
  <c r="H3" i="5"/>
  <c r="M3" i="5"/>
  <c r="I3" i="5"/>
  <c r="N3" i="5"/>
  <c r="J3" i="5"/>
  <c r="O3" i="5"/>
  <c r="K3" i="5"/>
  <c r="P3" i="5"/>
  <c r="S3" i="5"/>
  <c r="H4" i="5"/>
  <c r="M4" i="5"/>
  <c r="I4" i="5"/>
  <c r="N4" i="5"/>
  <c r="J4" i="5"/>
  <c r="O4" i="5"/>
  <c r="K4" i="5"/>
  <c r="P4" i="5"/>
  <c r="S4" i="5"/>
  <c r="H5" i="5"/>
  <c r="M5" i="5"/>
  <c r="I5" i="5"/>
  <c r="N5" i="5"/>
  <c r="J5" i="5"/>
  <c r="O5" i="5"/>
  <c r="K5" i="5"/>
  <c r="P5" i="5"/>
  <c r="S5" i="5"/>
  <c r="H6" i="5"/>
  <c r="M6" i="5"/>
  <c r="I6" i="5"/>
  <c r="N6" i="5"/>
  <c r="J6" i="5"/>
  <c r="O6" i="5"/>
  <c r="K6" i="5"/>
  <c r="P6" i="5"/>
  <c r="S6" i="5"/>
  <c r="H7" i="5"/>
  <c r="M7" i="5"/>
  <c r="I7" i="5"/>
  <c r="N7" i="5"/>
  <c r="J7" i="5"/>
  <c r="O7" i="5"/>
  <c r="K7" i="5"/>
  <c r="P7" i="5"/>
  <c r="S7" i="5"/>
  <c r="H8" i="5"/>
  <c r="M8" i="5"/>
  <c r="I8" i="5"/>
  <c r="N8" i="5"/>
  <c r="J8" i="5"/>
  <c r="O8" i="5"/>
  <c r="K8" i="5"/>
  <c r="P8" i="5"/>
  <c r="S8" i="5"/>
  <c r="H9" i="5"/>
  <c r="M9" i="5"/>
  <c r="I9" i="5"/>
  <c r="N9" i="5"/>
  <c r="J9" i="5"/>
  <c r="O9" i="5"/>
  <c r="K9" i="5"/>
  <c r="P9" i="5"/>
  <c r="S9" i="5"/>
  <c r="H10" i="5"/>
  <c r="M10" i="5"/>
  <c r="I10" i="5"/>
  <c r="N10" i="5"/>
  <c r="J10" i="5"/>
  <c r="O10" i="5"/>
  <c r="K10" i="5"/>
  <c r="P10" i="5"/>
  <c r="S10" i="5"/>
  <c r="H11" i="5"/>
  <c r="M11" i="5"/>
  <c r="I11" i="5"/>
  <c r="N11" i="5"/>
  <c r="J11" i="5"/>
  <c r="O11" i="5"/>
  <c r="K11" i="5"/>
  <c r="P11" i="5"/>
  <c r="S11" i="5"/>
  <c r="H12" i="5"/>
  <c r="M12" i="5"/>
  <c r="I12" i="5"/>
  <c r="N12" i="5"/>
  <c r="J12" i="5"/>
  <c r="O12" i="5"/>
  <c r="K12" i="5"/>
  <c r="P12" i="5"/>
  <c r="S12" i="5"/>
  <c r="H13" i="5"/>
  <c r="M13" i="5"/>
  <c r="I13" i="5"/>
  <c r="N13" i="5"/>
  <c r="J13" i="5"/>
  <c r="O13" i="5"/>
  <c r="K13" i="5"/>
  <c r="P13" i="5"/>
  <c r="S13" i="5"/>
  <c r="H14" i="5"/>
  <c r="M14" i="5"/>
  <c r="I14" i="5"/>
  <c r="N14" i="5"/>
  <c r="J14" i="5"/>
  <c r="O14" i="5"/>
  <c r="K14" i="5"/>
  <c r="P14" i="5"/>
  <c r="S14" i="5"/>
  <c r="H15" i="5"/>
  <c r="M15" i="5"/>
  <c r="I15" i="5"/>
  <c r="N15" i="5"/>
  <c r="J15" i="5"/>
  <c r="O15" i="5"/>
  <c r="K15" i="5"/>
  <c r="P15" i="5"/>
  <c r="S15" i="5"/>
  <c r="H16" i="5"/>
  <c r="M16" i="5"/>
  <c r="I16" i="5"/>
  <c r="N16" i="5"/>
  <c r="J16" i="5"/>
  <c r="O16" i="5"/>
  <c r="K16" i="5"/>
  <c r="P16" i="5"/>
  <c r="S16" i="5"/>
  <c r="T45" i="5"/>
  <c r="T3" i="5"/>
  <c r="I44" i="5"/>
  <c r="J44" i="5"/>
  <c r="K44" i="5"/>
  <c r="H44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H30" i="5"/>
  <c r="M30" i="5"/>
  <c r="I30" i="5"/>
  <c r="N30" i="5"/>
  <c r="J30" i="5"/>
  <c r="O30" i="5"/>
  <c r="K30" i="5"/>
  <c r="P30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M44" i="5"/>
  <c r="N44" i="5"/>
  <c r="O44" i="5"/>
  <c r="P44" i="5"/>
  <c r="T44" i="5"/>
  <c r="T46" i="5"/>
  <c r="T47" i="5"/>
  <c r="T48" i="5"/>
  <c r="T49" i="5"/>
  <c r="T50" i="5"/>
  <c r="T51" i="5"/>
  <c r="T52" i="5"/>
  <c r="T53" i="5"/>
  <c r="T54" i="5"/>
  <c r="T55" i="5"/>
  <c r="T56" i="5"/>
  <c r="T57" i="5"/>
  <c r="H58" i="5"/>
  <c r="M58" i="5"/>
  <c r="I58" i="5"/>
  <c r="N58" i="5"/>
  <c r="J58" i="5"/>
  <c r="O58" i="5"/>
  <c r="K58" i="5"/>
  <c r="P58" i="5"/>
  <c r="T58" i="5"/>
  <c r="S30" i="5"/>
  <c r="S44" i="5"/>
  <c r="S58" i="5"/>
</calcChain>
</file>

<file path=xl/sharedStrings.xml><?xml version="1.0" encoding="utf-8"?>
<sst xmlns="http://schemas.openxmlformats.org/spreadsheetml/2006/main" count="65" uniqueCount="37">
  <si>
    <t>dias experimento</t>
  </si>
  <si>
    <t>TOC</t>
  </si>
  <si>
    <t>TN</t>
  </si>
  <si>
    <t>N-Nh4+</t>
  </si>
  <si>
    <t>PT (mg PT/L)</t>
  </si>
  <si>
    <t>Feed</t>
  </si>
  <si>
    <t>sst</t>
  </si>
  <si>
    <t>Cu</t>
  </si>
  <si>
    <t>Zn</t>
  </si>
  <si>
    <t>As</t>
  </si>
  <si>
    <t>prom</t>
  </si>
  <si>
    <t>devest</t>
  </si>
  <si>
    <t>cuadrantes</t>
  </si>
  <si>
    <t>cel/mL</t>
  </si>
  <si>
    <t>cell/L</t>
  </si>
  <si>
    <t>dias</t>
  </si>
  <si>
    <t>control</t>
  </si>
  <si>
    <t>Cu (mg/L)</t>
  </si>
  <si>
    <t>caudal</t>
  </si>
  <si>
    <t>TSS (g/L)</t>
  </si>
  <si>
    <t>N-Nh4+ (mg/l)</t>
  </si>
  <si>
    <t>Zn (mg/l)</t>
  </si>
  <si>
    <t>As (ug/L)</t>
  </si>
  <si>
    <t>&lt;0,1</t>
  </si>
  <si>
    <t>caudal entrada (mL/dia)</t>
  </si>
  <si>
    <t>caudal salida (mL/dia)</t>
  </si>
  <si>
    <t>Qout&gt;Qin*0.8</t>
  </si>
  <si>
    <t>0.64</t>
  </si>
  <si>
    <t>caudal entrada (L/dia)</t>
  </si>
  <si>
    <t>caudal salida (L/dia)</t>
  </si>
  <si>
    <t>Fv/Fm</t>
  </si>
  <si>
    <t>DO mg/L</t>
  </si>
  <si>
    <t>R-Zn</t>
  </si>
  <si>
    <t>R-Cu</t>
  </si>
  <si>
    <t>R-As</t>
  </si>
  <si>
    <t>Efluente</t>
  </si>
  <si>
    <t>R-control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</si>
</sst>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"/>
    <numFmt numFmtId="166" formatCode="0.00.E+00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0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</cellStyleXfs>
  <cellXfs count="5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1" fontId="2" fillId="0" borderId="0" xfId="413" applyFont="1" applyFill="1"/>
    <xf numFmtId="41" fontId="0" fillId="0" borderId="0" xfId="0" applyNumberFormat="1" applyFont="1" applyFill="1"/>
    <xf numFmtId="166" fontId="0" fillId="0" borderId="0" xfId="0" applyNumberFormat="1" applyFont="1" applyFill="1" applyAlignment="1">
      <alignment horizontal="center"/>
    </xf>
    <xf numFmtId="0" fontId="8" fillId="0" borderId="0" xfId="0" applyFont="1" applyFill="1"/>
    <xf numFmtId="0" fontId="1" fillId="0" borderId="2" xfId="0" applyFont="1" applyFill="1" applyBorder="1" applyAlignment="1">
      <alignment horizontal="center"/>
    </xf>
    <xf numFmtId="41" fontId="2" fillId="0" borderId="2" xfId="413" applyFont="1" applyFill="1" applyBorder="1"/>
    <xf numFmtId="41" fontId="0" fillId="0" borderId="2" xfId="0" applyNumberFormat="1" applyFont="1" applyFill="1" applyBorder="1"/>
    <xf numFmtId="166" fontId="0" fillId="0" borderId="2" xfId="0" applyNumberFormat="1" applyFont="1" applyFill="1" applyBorder="1" applyAlignment="1">
      <alignment horizontal="center"/>
    </xf>
    <xf numFmtId="0" fontId="8" fillId="0" borderId="2" xfId="0" applyFont="1" applyFill="1" applyBorder="1"/>
    <xf numFmtId="0" fontId="0" fillId="0" borderId="2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7" fillId="0" borderId="0" xfId="1202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2" fontId="7" fillId="0" borderId="0" xfId="1202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3" fillId="0" borderId="0" xfId="1202" applyNumberFormat="1" applyFont="1" applyFill="1" applyBorder="1" applyAlignment="1">
      <alignment horizontal="center"/>
    </xf>
    <xf numFmtId="2" fontId="1" fillId="0" borderId="0" xfId="1202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2" fontId="7" fillId="0" borderId="2" xfId="1202" applyNumberFormat="1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1" fontId="0" fillId="0" borderId="2" xfId="0" applyNumberFormat="1" applyFont="1" applyFill="1" applyBorder="1"/>
    <xf numFmtId="0" fontId="10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</cellXfs>
  <cellStyles count="120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4" builtinId="8" hidden="1"/>
    <cellStyle name="Hipervínculo" xfId="416" builtinId="8" hidden="1"/>
    <cellStyle name="Hipervínculo" xfId="418" builtinId="8" hidden="1"/>
    <cellStyle name="Hipervínculo" xfId="420" builtinId="8" hidden="1"/>
    <cellStyle name="Hipervínculo" xfId="422" builtinId="8" hidden="1"/>
    <cellStyle name="Hipervínculo" xfId="424" builtinId="8" hidden="1"/>
    <cellStyle name="Hipervínculo" xfId="426" builtinId="8" hidden="1"/>
    <cellStyle name="Hipervínculo" xfId="428" builtinId="8" hidden="1"/>
    <cellStyle name="Hipervínculo" xfId="430" builtinId="8" hidden="1"/>
    <cellStyle name="Hipervínculo" xfId="432" builtinId="8" hidden="1"/>
    <cellStyle name="Hipervínculo" xfId="434" builtinId="8" hidden="1"/>
    <cellStyle name="Hipervínculo" xfId="436" builtinId="8" hidden="1"/>
    <cellStyle name="Hipervínculo" xfId="438" builtinId="8" hidden="1"/>
    <cellStyle name="Hipervínculo" xfId="440" builtinId="8" hidden="1"/>
    <cellStyle name="Hipervínculo" xfId="442" builtinId="8" hidden="1"/>
    <cellStyle name="Hipervínculo" xfId="444" builtinId="8" hidden="1"/>
    <cellStyle name="Hipervínculo" xfId="446" builtinId="8" hidden="1"/>
    <cellStyle name="Hipervínculo" xfId="448" builtinId="8" hidden="1"/>
    <cellStyle name="Hipervínculo" xfId="450" builtinId="8" hidden="1"/>
    <cellStyle name="Hipervínculo" xfId="452" builtinId="8" hidden="1"/>
    <cellStyle name="Hipervínculo" xfId="454" builtinId="8" hidden="1"/>
    <cellStyle name="Hipervínculo" xfId="456" builtinId="8" hidden="1"/>
    <cellStyle name="Hipervínculo" xfId="458" builtinId="8" hidden="1"/>
    <cellStyle name="Hipervínculo" xfId="460" builtinId="8" hidden="1"/>
    <cellStyle name="Hipervínculo" xfId="462" builtinId="8" hidden="1"/>
    <cellStyle name="Hipervínculo" xfId="464" builtinId="8" hidden="1"/>
    <cellStyle name="Hipervínculo" xfId="466" builtinId="8" hidden="1"/>
    <cellStyle name="Hipervínculo" xfId="468" builtinId="8" hidden="1"/>
    <cellStyle name="Hipervínculo" xfId="470" builtinId="8" hidden="1"/>
    <cellStyle name="Hipervínculo" xfId="472" builtinId="8" hidden="1"/>
    <cellStyle name="Hipervínculo" xfId="474" builtinId="8" hidden="1"/>
    <cellStyle name="Hipervínculo" xfId="476" builtinId="8" hidden="1"/>
    <cellStyle name="Hipervínculo" xfId="478" builtinId="8" hidden="1"/>
    <cellStyle name="Hipervínculo" xfId="480" builtinId="8" hidden="1"/>
    <cellStyle name="Hipervínculo" xfId="482" builtinId="8" hidden="1"/>
    <cellStyle name="Hipervínculo" xfId="484" builtinId="8" hidden="1"/>
    <cellStyle name="Hipervínculo" xfId="486" builtinId="8" hidden="1"/>
    <cellStyle name="Hipervínculo" xfId="488" builtinId="8" hidden="1"/>
    <cellStyle name="Hipervínculo" xfId="490" builtinId="8" hidden="1"/>
    <cellStyle name="Hipervínculo" xfId="492" builtinId="8" hidden="1"/>
    <cellStyle name="Hipervínculo" xfId="494" builtinId="8" hidden="1"/>
    <cellStyle name="Hipervínculo" xfId="496" builtinId="8" hidden="1"/>
    <cellStyle name="Hipervínculo" xfId="498" builtinId="8" hidden="1"/>
    <cellStyle name="Hipervínculo" xfId="500" builtinId="8" hidden="1"/>
    <cellStyle name="Hipervínculo" xfId="502" builtinId="8" hidden="1"/>
    <cellStyle name="Hipervínculo" xfId="504" builtinId="8" hidden="1"/>
    <cellStyle name="Hipervínculo" xfId="506" builtinId="8" hidden="1"/>
    <cellStyle name="Hipervínculo" xfId="508" builtinId="8" hidden="1"/>
    <cellStyle name="Hipervínculo" xfId="510" builtinId="8" hidden="1"/>
    <cellStyle name="Hipervínculo" xfId="512" builtinId="8" hidden="1"/>
    <cellStyle name="Hipervínculo" xfId="514" builtinId="8" hidden="1"/>
    <cellStyle name="Hipervínculo" xfId="516" builtinId="8" hidden="1"/>
    <cellStyle name="Hipervínculo" xfId="518" builtinId="8" hidden="1"/>
    <cellStyle name="Hipervínculo" xfId="520" builtinId="8" hidden="1"/>
    <cellStyle name="Hipervínculo" xfId="522" builtinId="8" hidden="1"/>
    <cellStyle name="Hipervínculo" xfId="524" builtinId="8" hidden="1"/>
    <cellStyle name="Hipervínculo" xfId="526" builtinId="8" hidden="1"/>
    <cellStyle name="Hipervínculo" xfId="528" builtinId="8" hidden="1"/>
    <cellStyle name="Hipervínculo" xfId="530" builtinId="8" hidden="1"/>
    <cellStyle name="Hipervínculo" xfId="532" builtinId="8" hidden="1"/>
    <cellStyle name="Hipervínculo" xfId="534" builtinId="8" hidden="1"/>
    <cellStyle name="Hipervínculo" xfId="536" builtinId="8" hidden="1"/>
    <cellStyle name="Hipervínculo" xfId="538" builtinId="8" hidden="1"/>
    <cellStyle name="Hipervínculo" xfId="540" builtinId="8" hidden="1"/>
    <cellStyle name="Hipervínculo" xfId="542" builtinId="8" hidden="1"/>
    <cellStyle name="Hipervínculo" xfId="544" builtinId="8" hidden="1"/>
    <cellStyle name="Hipervínculo" xfId="546" builtinId="8" hidden="1"/>
    <cellStyle name="Hipervínculo" xfId="548" builtinId="8" hidden="1"/>
    <cellStyle name="Hipervínculo" xfId="550" builtinId="8" hidden="1"/>
    <cellStyle name="Hipervínculo" xfId="552" builtinId="8" hidden="1"/>
    <cellStyle name="Hipervínculo" xfId="554" builtinId="8" hidden="1"/>
    <cellStyle name="Hipervínculo" xfId="556" builtinId="8" hidden="1"/>
    <cellStyle name="Hipervínculo" xfId="558" builtinId="8" hidden="1"/>
    <cellStyle name="Hipervínculo" xfId="560" builtinId="8" hidden="1"/>
    <cellStyle name="Hipervínculo" xfId="562" builtinId="8" hidden="1"/>
    <cellStyle name="Hipervínculo" xfId="564" builtinId="8" hidden="1"/>
    <cellStyle name="Hipervínculo" xfId="566" builtinId="8" hidden="1"/>
    <cellStyle name="Hipervínculo" xfId="568" builtinId="8" hidden="1"/>
    <cellStyle name="Hipervínculo" xfId="570" builtinId="8" hidden="1"/>
    <cellStyle name="Hipervínculo" xfId="572" builtinId="8" hidden="1"/>
    <cellStyle name="Hipervínculo" xfId="574" builtinId="8" hidden="1"/>
    <cellStyle name="Hipervínculo" xfId="576" builtinId="8" hidden="1"/>
    <cellStyle name="Hipervínculo" xfId="578" builtinId="8" hidden="1"/>
    <cellStyle name="Hipervínculo" xfId="580" builtinId="8" hidden="1"/>
    <cellStyle name="Hipervínculo" xfId="582" builtinId="8" hidden="1"/>
    <cellStyle name="Hipervínculo" xfId="584" builtinId="8" hidden="1"/>
    <cellStyle name="Hipervínculo" xfId="586" builtinId="8" hidden="1"/>
    <cellStyle name="Hipervínculo" xfId="588" builtinId="8" hidden="1"/>
    <cellStyle name="Hipervínculo" xfId="590" builtinId="8" hidden="1"/>
    <cellStyle name="Hipervínculo" xfId="592" builtinId="8" hidden="1"/>
    <cellStyle name="Hipervínculo" xfId="594" builtinId="8" hidden="1"/>
    <cellStyle name="Hipervínculo" xfId="596" builtinId="8" hidden="1"/>
    <cellStyle name="Hipervínculo" xfId="598" builtinId="8" hidden="1"/>
    <cellStyle name="Hipervínculo" xfId="600" builtinId="8" hidden="1"/>
    <cellStyle name="Hipervínculo" xfId="602" builtinId="8" hidden="1"/>
    <cellStyle name="Hipervínculo" xfId="604" builtinId="8" hidden="1"/>
    <cellStyle name="Hipervínculo" xfId="606" builtinId="8" hidden="1"/>
    <cellStyle name="Hipervínculo" xfId="608" builtinId="8" hidden="1"/>
    <cellStyle name="Hipervínculo" xfId="610" builtinId="8" hidden="1"/>
    <cellStyle name="Hipervínculo" xfId="612" builtinId="8" hidden="1"/>
    <cellStyle name="Hipervínculo" xfId="614" builtinId="8" hidden="1"/>
    <cellStyle name="Hipervínculo" xfId="616" builtinId="8" hidden="1"/>
    <cellStyle name="Hipervínculo" xfId="618" builtinId="8" hidden="1"/>
    <cellStyle name="Hipervínculo" xfId="620" builtinId="8" hidden="1"/>
    <cellStyle name="Hipervínculo" xfId="622" builtinId="8" hidden="1"/>
    <cellStyle name="Hipervínculo" xfId="624" builtinId="8" hidden="1"/>
    <cellStyle name="Hipervínculo" xfId="626" builtinId="8" hidden="1"/>
    <cellStyle name="Hipervínculo" xfId="628" builtinId="8" hidden="1"/>
    <cellStyle name="Hipervínculo" xfId="630" builtinId="8" hidden="1"/>
    <cellStyle name="Hipervínculo" xfId="632" builtinId="8" hidden="1"/>
    <cellStyle name="Hipervínculo" xfId="634" builtinId="8" hidden="1"/>
    <cellStyle name="Hipervínculo" xfId="636" builtinId="8" hidden="1"/>
    <cellStyle name="Hipervínculo" xfId="638" builtinId="8" hidden="1"/>
    <cellStyle name="Hipervínculo" xfId="640" builtinId="8" hidden="1"/>
    <cellStyle name="Hipervínculo" xfId="642" builtinId="8" hidden="1"/>
    <cellStyle name="Hipervínculo" xfId="644" builtinId="8" hidden="1"/>
    <cellStyle name="Hipervínculo" xfId="646" builtinId="8" hidden="1"/>
    <cellStyle name="Hipervínculo" xfId="648" builtinId="8" hidden="1"/>
    <cellStyle name="Hipervínculo" xfId="650" builtinId="8" hidden="1"/>
    <cellStyle name="Hipervínculo" xfId="652" builtinId="8" hidden="1"/>
    <cellStyle name="Hipervínculo" xfId="654" builtinId="8" hidden="1"/>
    <cellStyle name="Hipervínculo" xfId="656" builtinId="8" hidden="1"/>
    <cellStyle name="Hipervínculo" xfId="658" builtinId="8" hidden="1"/>
    <cellStyle name="Hipervínculo" xfId="660" builtinId="8" hidden="1"/>
    <cellStyle name="Hipervínculo" xfId="662" builtinId="8" hidden="1"/>
    <cellStyle name="Hipervínculo" xfId="664" builtinId="8" hidden="1"/>
    <cellStyle name="Hipervínculo" xfId="666" builtinId="8" hidden="1"/>
    <cellStyle name="Hipervínculo" xfId="668" builtinId="8" hidden="1"/>
    <cellStyle name="Hipervínculo" xfId="670" builtinId="8" hidden="1"/>
    <cellStyle name="Hipervínculo" xfId="672" builtinId="8" hidden="1"/>
    <cellStyle name="Hipervínculo" xfId="674" builtinId="8" hidden="1"/>
    <cellStyle name="Hipervínculo" xfId="676" builtinId="8" hidden="1"/>
    <cellStyle name="Hipervínculo" xfId="678" builtinId="8" hidden="1"/>
    <cellStyle name="Hipervínculo" xfId="680" builtinId="8" hidden="1"/>
    <cellStyle name="Hipervínculo" xfId="682" builtinId="8" hidden="1"/>
    <cellStyle name="Hipervínculo" xfId="684" builtinId="8" hidden="1"/>
    <cellStyle name="Hipervínculo" xfId="686" builtinId="8" hidden="1"/>
    <cellStyle name="Hipervínculo" xfId="688" builtinId="8" hidden="1"/>
    <cellStyle name="Hipervínculo" xfId="690" builtinId="8" hidden="1"/>
    <cellStyle name="Hipervínculo" xfId="692" builtinId="8" hidden="1"/>
    <cellStyle name="Hipervínculo" xfId="694" builtinId="8" hidden="1"/>
    <cellStyle name="Hipervínculo" xfId="696" builtinId="8" hidden="1"/>
    <cellStyle name="Hipervínculo" xfId="698" builtinId="8" hidden="1"/>
    <cellStyle name="Hipervínculo" xfId="700" builtinId="8" hidden="1"/>
    <cellStyle name="Hipervínculo" xfId="702" builtinId="8" hidden="1"/>
    <cellStyle name="Hipervínculo" xfId="704" builtinId="8" hidden="1"/>
    <cellStyle name="Hipervínculo" xfId="706" builtinId="8" hidden="1"/>
    <cellStyle name="Hipervínculo" xfId="708" builtinId="8" hidden="1"/>
    <cellStyle name="Hipervínculo" xfId="710" builtinId="8" hidden="1"/>
    <cellStyle name="Hipervínculo" xfId="712" builtinId="8" hidden="1"/>
    <cellStyle name="Hipervínculo" xfId="714" builtinId="8" hidden="1"/>
    <cellStyle name="Hipervínculo" xfId="716" builtinId="8" hidden="1"/>
    <cellStyle name="Hipervínculo" xfId="718" builtinId="8" hidden="1"/>
    <cellStyle name="Hipervínculo" xfId="720" builtinId="8" hidden="1"/>
    <cellStyle name="Hipervínculo" xfId="722" builtinId="8" hidden="1"/>
    <cellStyle name="Hipervínculo" xfId="724" builtinId="8" hidden="1"/>
    <cellStyle name="Hipervínculo" xfId="726" builtinId="8" hidden="1"/>
    <cellStyle name="Hipervínculo" xfId="728" builtinId="8" hidden="1"/>
    <cellStyle name="Hipervínculo" xfId="730" builtinId="8" hidden="1"/>
    <cellStyle name="Hipervínculo" xfId="732" builtinId="8" hidden="1"/>
    <cellStyle name="Hipervínculo" xfId="734" builtinId="8" hidden="1"/>
    <cellStyle name="Hipervínculo" xfId="736" builtinId="8" hidden="1"/>
    <cellStyle name="Hipervínculo" xfId="738" builtinId="8" hidden="1"/>
    <cellStyle name="Hipervínculo" xfId="740" builtinId="8" hidden="1"/>
    <cellStyle name="Hipervínculo" xfId="742" builtinId="8" hidden="1"/>
    <cellStyle name="Hipervínculo" xfId="744" builtinId="8" hidden="1"/>
    <cellStyle name="Hipervínculo" xfId="746" builtinId="8" hidden="1"/>
    <cellStyle name="Hipervínculo" xfId="748" builtinId="8" hidden="1"/>
    <cellStyle name="Hipervínculo" xfId="750" builtinId="8" hidden="1"/>
    <cellStyle name="Hipervínculo" xfId="752" builtinId="8" hidden="1"/>
    <cellStyle name="Hipervínculo" xfId="754" builtinId="8" hidden="1"/>
    <cellStyle name="Hipervínculo" xfId="756" builtinId="8" hidden="1"/>
    <cellStyle name="Hipervínculo" xfId="758" builtinId="8" hidden="1"/>
    <cellStyle name="Hipervínculo" xfId="760" builtinId="8" hidden="1"/>
    <cellStyle name="Hipervínculo" xfId="762" builtinId="8" hidden="1"/>
    <cellStyle name="Hipervínculo" xfId="764" builtinId="8" hidden="1"/>
    <cellStyle name="Hipervínculo" xfId="766" builtinId="8" hidden="1"/>
    <cellStyle name="Hipervínculo" xfId="768" builtinId="8" hidden="1"/>
    <cellStyle name="Hipervínculo" xfId="770" builtinId="8" hidden="1"/>
    <cellStyle name="Hipervínculo" xfId="772" builtinId="8" hidden="1"/>
    <cellStyle name="Hipervínculo" xfId="774" builtinId="8" hidden="1"/>
    <cellStyle name="Hipervínculo" xfId="776" builtinId="8" hidden="1"/>
    <cellStyle name="Hipervínculo" xfId="778" builtinId="8" hidden="1"/>
    <cellStyle name="Hipervínculo" xfId="780" builtinId="8" hidden="1"/>
    <cellStyle name="Hipervínculo" xfId="782" builtinId="8" hidden="1"/>
    <cellStyle name="Hipervínculo" xfId="784" builtinId="8" hidden="1"/>
    <cellStyle name="Hipervínculo" xfId="786" builtinId="8" hidden="1"/>
    <cellStyle name="Hipervínculo" xfId="788" builtinId="8" hidden="1"/>
    <cellStyle name="Hipervínculo" xfId="790" builtinId="8" hidden="1"/>
    <cellStyle name="Hipervínculo" xfId="792" builtinId="8" hidden="1"/>
    <cellStyle name="Hipervínculo" xfId="794" builtinId="8" hidden="1"/>
    <cellStyle name="Hipervínculo" xfId="796" builtinId="8" hidden="1"/>
    <cellStyle name="Hipervínculo" xfId="798" builtinId="8" hidden="1"/>
    <cellStyle name="Hipervínculo" xfId="800" builtinId="8" hidden="1"/>
    <cellStyle name="Hipervínculo" xfId="802" builtinId="8" hidden="1"/>
    <cellStyle name="Hipervínculo" xfId="804" builtinId="8" hidden="1"/>
    <cellStyle name="Hipervínculo" xfId="806" builtinId="8" hidden="1"/>
    <cellStyle name="Hipervínculo" xfId="808" builtinId="8" hidden="1"/>
    <cellStyle name="Hipervínculo" xfId="810" builtinId="8" hidden="1"/>
    <cellStyle name="Hipervínculo" xfId="812" builtinId="8" hidden="1"/>
    <cellStyle name="Hipervínculo" xfId="814" builtinId="8" hidden="1"/>
    <cellStyle name="Hipervínculo" xfId="816" builtinId="8" hidden="1"/>
    <cellStyle name="Hipervínculo" xfId="818" builtinId="8" hidden="1"/>
    <cellStyle name="Hipervínculo" xfId="820" builtinId="8" hidden="1"/>
    <cellStyle name="Hipervínculo" xfId="822" builtinId="8" hidden="1"/>
    <cellStyle name="Hipervínculo" xfId="824" builtinId="8" hidden="1"/>
    <cellStyle name="Hipervínculo" xfId="826" builtinId="8" hidden="1"/>
    <cellStyle name="Hipervínculo" xfId="828" builtinId="8" hidden="1"/>
    <cellStyle name="Hipervínculo" xfId="830" builtinId="8" hidden="1"/>
    <cellStyle name="Hipervínculo" xfId="832" builtinId="8" hidden="1"/>
    <cellStyle name="Hipervínculo" xfId="834" builtinId="8" hidden="1"/>
    <cellStyle name="Hipervínculo" xfId="836" builtinId="8" hidden="1"/>
    <cellStyle name="Hipervínculo" xfId="838" builtinId="8" hidden="1"/>
    <cellStyle name="Hipervínculo" xfId="840" builtinId="8" hidden="1"/>
    <cellStyle name="Hipervínculo" xfId="842" builtinId="8" hidden="1"/>
    <cellStyle name="Hipervínculo" xfId="844" builtinId="8" hidden="1"/>
    <cellStyle name="Hipervínculo" xfId="846" builtinId="8" hidden="1"/>
    <cellStyle name="Hipervínculo" xfId="848" builtinId="8" hidden="1"/>
    <cellStyle name="Hipervínculo" xfId="850" builtinId="8" hidden="1"/>
    <cellStyle name="Hipervínculo" xfId="852" builtinId="8" hidden="1"/>
    <cellStyle name="Hipervínculo" xfId="854" builtinId="8" hidden="1"/>
    <cellStyle name="Hipervínculo" xfId="856" builtinId="8" hidden="1"/>
    <cellStyle name="Hipervínculo" xfId="858" builtinId="8" hidden="1"/>
    <cellStyle name="Hipervínculo" xfId="860" builtinId="8" hidden="1"/>
    <cellStyle name="Hipervínculo" xfId="862" builtinId="8" hidden="1"/>
    <cellStyle name="Hipervínculo" xfId="864" builtinId="8" hidden="1"/>
    <cellStyle name="Hipervínculo" xfId="866" builtinId="8" hidden="1"/>
    <cellStyle name="Hipervínculo" xfId="868" builtinId="8" hidden="1"/>
    <cellStyle name="Hipervínculo" xfId="870" builtinId="8" hidden="1"/>
    <cellStyle name="Hipervínculo" xfId="872" builtinId="8" hidden="1"/>
    <cellStyle name="Hipervínculo" xfId="874" builtinId="8" hidden="1"/>
    <cellStyle name="Hipervínculo" xfId="876" builtinId="8" hidden="1"/>
    <cellStyle name="Hipervínculo" xfId="878" builtinId="8" hidden="1"/>
    <cellStyle name="Hipervínculo" xfId="880" builtinId="8" hidden="1"/>
    <cellStyle name="Hipervínculo" xfId="882" builtinId="8" hidden="1"/>
    <cellStyle name="Hipervínculo" xfId="884" builtinId="8" hidden="1"/>
    <cellStyle name="Hipervínculo" xfId="886" builtinId="8" hidden="1"/>
    <cellStyle name="Hipervínculo" xfId="888" builtinId="8" hidden="1"/>
    <cellStyle name="Hipervínculo" xfId="890" builtinId="8" hidden="1"/>
    <cellStyle name="Hipervínculo" xfId="892" builtinId="8" hidden="1"/>
    <cellStyle name="Hipervínculo" xfId="894" builtinId="8" hidden="1"/>
    <cellStyle name="Hipervínculo" xfId="896" builtinId="8" hidden="1"/>
    <cellStyle name="Hipervínculo" xfId="898" builtinId="8" hidden="1"/>
    <cellStyle name="Hipervínculo" xfId="900" builtinId="8" hidden="1"/>
    <cellStyle name="Hipervínculo" xfId="902" builtinId="8" hidden="1"/>
    <cellStyle name="Hipervínculo" xfId="904" builtinId="8" hidden="1"/>
    <cellStyle name="Hipervínculo" xfId="906" builtinId="8" hidden="1"/>
    <cellStyle name="Hipervínculo" xfId="908" builtinId="8" hidden="1"/>
    <cellStyle name="Hipervínculo" xfId="910" builtinId="8" hidden="1"/>
    <cellStyle name="Hipervínculo" xfId="912" builtinId="8" hidden="1"/>
    <cellStyle name="Hipervínculo" xfId="914" builtinId="8" hidden="1"/>
    <cellStyle name="Hipervínculo" xfId="916" builtinId="8" hidden="1"/>
    <cellStyle name="Hipervínculo" xfId="918" builtinId="8" hidden="1"/>
    <cellStyle name="Hipervínculo" xfId="920" builtinId="8" hidden="1"/>
    <cellStyle name="Hipervínculo" xfId="922" builtinId="8" hidden="1"/>
    <cellStyle name="Hipervínculo" xfId="924" builtinId="8" hidden="1"/>
    <cellStyle name="Hipervínculo" xfId="926" builtinId="8" hidden="1"/>
    <cellStyle name="Hipervínculo" xfId="928" builtinId="8" hidden="1"/>
    <cellStyle name="Hipervínculo" xfId="930" builtinId="8" hidden="1"/>
    <cellStyle name="Hipervínculo" xfId="932" builtinId="8" hidden="1"/>
    <cellStyle name="Hipervínculo" xfId="934" builtinId="8" hidden="1"/>
    <cellStyle name="Hipervínculo" xfId="936" builtinId="8" hidden="1"/>
    <cellStyle name="Hipervínculo" xfId="938" builtinId="8" hidden="1"/>
    <cellStyle name="Hipervínculo" xfId="940" builtinId="8" hidden="1"/>
    <cellStyle name="Hipervínculo" xfId="942" builtinId="8" hidden="1"/>
    <cellStyle name="Hipervínculo" xfId="944" builtinId="8" hidden="1"/>
    <cellStyle name="Hipervínculo" xfId="946" builtinId="8" hidden="1"/>
    <cellStyle name="Hipervínculo" xfId="948" builtinId="8" hidden="1"/>
    <cellStyle name="Hipervínculo" xfId="950" builtinId="8" hidden="1"/>
    <cellStyle name="Hipervínculo" xfId="952" builtinId="8" hidden="1"/>
    <cellStyle name="Hipervínculo" xfId="954" builtinId="8" hidden="1"/>
    <cellStyle name="Hipervínculo" xfId="956" builtinId="8" hidden="1"/>
    <cellStyle name="Hipervínculo" xfId="958" builtinId="8" hidden="1"/>
    <cellStyle name="Hipervínculo" xfId="960" builtinId="8" hidden="1"/>
    <cellStyle name="Hipervínculo" xfId="962" builtinId="8" hidden="1"/>
    <cellStyle name="Hipervínculo" xfId="964" builtinId="8" hidden="1"/>
    <cellStyle name="Hipervínculo" xfId="966" builtinId="8" hidden="1"/>
    <cellStyle name="Hipervínculo" xfId="968" builtinId="8" hidden="1"/>
    <cellStyle name="Hipervínculo" xfId="970" builtinId="8" hidden="1"/>
    <cellStyle name="Hipervínculo" xfId="972" builtinId="8" hidden="1"/>
    <cellStyle name="Hipervínculo" xfId="974" builtinId="8" hidden="1"/>
    <cellStyle name="Hipervínculo" xfId="976" builtinId="8" hidden="1"/>
    <cellStyle name="Hipervínculo" xfId="978" builtinId="8" hidden="1"/>
    <cellStyle name="Hipervínculo" xfId="980" builtinId="8" hidden="1"/>
    <cellStyle name="Hipervínculo" xfId="982" builtinId="8" hidden="1"/>
    <cellStyle name="Hipervínculo" xfId="984" builtinId="8" hidden="1"/>
    <cellStyle name="Hipervínculo" xfId="986" builtinId="8" hidden="1"/>
    <cellStyle name="Hipervínculo" xfId="988" builtinId="8" hidden="1"/>
    <cellStyle name="Hipervínculo" xfId="990" builtinId="8" hidden="1"/>
    <cellStyle name="Hipervínculo" xfId="992" builtinId="8" hidden="1"/>
    <cellStyle name="Hipervínculo" xfId="994" builtinId="8" hidden="1"/>
    <cellStyle name="Hipervínculo" xfId="996" builtinId="8" hidden="1"/>
    <cellStyle name="Hipervínculo" xfId="998" builtinId="8" hidden="1"/>
    <cellStyle name="Hipervínculo" xfId="1000" builtinId="8" hidden="1"/>
    <cellStyle name="Hipervínculo" xfId="1002" builtinId="8" hidden="1"/>
    <cellStyle name="Hipervínculo" xfId="1004" builtinId="8" hidden="1"/>
    <cellStyle name="Hipervínculo" xfId="1006" builtinId="8" hidden="1"/>
    <cellStyle name="Hipervínculo" xfId="1008" builtinId="8" hidden="1"/>
    <cellStyle name="Hipervínculo" xfId="1010" builtinId="8" hidden="1"/>
    <cellStyle name="Hipervínculo" xfId="1012" builtinId="8" hidden="1"/>
    <cellStyle name="Hipervínculo" xfId="1014" builtinId="8" hidden="1"/>
    <cellStyle name="Hipervínculo" xfId="1016" builtinId="8" hidden="1"/>
    <cellStyle name="Hipervínculo" xfId="1018" builtinId="8" hidden="1"/>
    <cellStyle name="Hipervínculo" xfId="1020" builtinId="8" hidden="1"/>
    <cellStyle name="Hipervínculo" xfId="1022" builtinId="8" hidden="1"/>
    <cellStyle name="Hipervínculo" xfId="1024" builtinId="8" hidden="1"/>
    <cellStyle name="Hipervínculo" xfId="1026" builtinId="8" hidden="1"/>
    <cellStyle name="Hipervínculo" xfId="1028" builtinId="8" hidden="1"/>
    <cellStyle name="Hipervínculo" xfId="1030" builtinId="8" hidden="1"/>
    <cellStyle name="Hipervínculo" xfId="1032" builtinId="8" hidden="1"/>
    <cellStyle name="Hipervínculo" xfId="1034" builtinId="8" hidden="1"/>
    <cellStyle name="Hipervínculo" xfId="1036" builtinId="8" hidden="1"/>
    <cellStyle name="Hipervínculo" xfId="1038" builtinId="8" hidden="1"/>
    <cellStyle name="Hipervínculo" xfId="1040" builtinId="8" hidden="1"/>
    <cellStyle name="Hipervínculo" xfId="1042" builtinId="8" hidden="1"/>
    <cellStyle name="Hipervínculo" xfId="1044" builtinId="8" hidden="1"/>
    <cellStyle name="Hipervínculo" xfId="1046" builtinId="8" hidden="1"/>
    <cellStyle name="Hipervínculo" xfId="1048" builtinId="8" hidden="1"/>
    <cellStyle name="Hipervínculo" xfId="1050" builtinId="8" hidden="1"/>
    <cellStyle name="Hipervínculo" xfId="1052" builtinId="8" hidden="1"/>
    <cellStyle name="Hipervínculo" xfId="1054" builtinId="8" hidden="1"/>
    <cellStyle name="Hipervínculo" xfId="1056" builtinId="8" hidden="1"/>
    <cellStyle name="Hipervínculo" xfId="1058" builtinId="8" hidden="1"/>
    <cellStyle name="Hipervínculo" xfId="1060" builtinId="8" hidden="1"/>
    <cellStyle name="Hipervínculo" xfId="1062" builtinId="8" hidden="1"/>
    <cellStyle name="Hipervínculo" xfId="1064" builtinId="8" hidden="1"/>
    <cellStyle name="Hipervínculo" xfId="1066" builtinId="8" hidden="1"/>
    <cellStyle name="Hipervínculo" xfId="1068" builtinId="8" hidden="1"/>
    <cellStyle name="Hipervínculo" xfId="1070" builtinId="8" hidden="1"/>
    <cellStyle name="Hipervínculo" xfId="1072" builtinId="8" hidden="1"/>
    <cellStyle name="Hipervínculo" xfId="1074" builtinId="8" hidden="1"/>
    <cellStyle name="Hipervínculo" xfId="1076" builtinId="8" hidden="1"/>
    <cellStyle name="Hipervínculo" xfId="1078" builtinId="8" hidden="1"/>
    <cellStyle name="Hipervínculo" xfId="1080" builtinId="8" hidden="1"/>
    <cellStyle name="Hipervínculo" xfId="1082" builtinId="8" hidden="1"/>
    <cellStyle name="Hipervínculo" xfId="1084" builtinId="8" hidden="1"/>
    <cellStyle name="Hipervínculo" xfId="1086" builtinId="8" hidden="1"/>
    <cellStyle name="Hipervínculo" xfId="1088" builtinId="8" hidden="1"/>
    <cellStyle name="Hipervínculo" xfId="1090" builtinId="8" hidden="1"/>
    <cellStyle name="Hipervínculo" xfId="1092" builtinId="8" hidden="1"/>
    <cellStyle name="Hipervínculo" xfId="1094" builtinId="8" hidden="1"/>
    <cellStyle name="Hipervínculo" xfId="1096" builtinId="8" hidden="1"/>
    <cellStyle name="Hipervínculo" xfId="1098" builtinId="8" hidden="1"/>
    <cellStyle name="Hipervínculo" xfId="1100" builtinId="8" hidden="1"/>
    <cellStyle name="Hipervínculo" xfId="1102" builtinId="8" hidden="1"/>
    <cellStyle name="Hipervínculo" xfId="1104" builtinId="8" hidden="1"/>
    <cellStyle name="Hipervínculo" xfId="1106" builtinId="8" hidden="1"/>
    <cellStyle name="Hipervínculo" xfId="1108" builtinId="8" hidden="1"/>
    <cellStyle name="Hipervínculo" xfId="1110" builtinId="8" hidden="1"/>
    <cellStyle name="Hipervínculo" xfId="1112" builtinId="8" hidden="1"/>
    <cellStyle name="Hipervínculo" xfId="1114" builtinId="8" hidden="1"/>
    <cellStyle name="Hipervínculo" xfId="1116" builtinId="8" hidden="1"/>
    <cellStyle name="Hipervínculo" xfId="1118" builtinId="8" hidden="1"/>
    <cellStyle name="Hipervínculo" xfId="1120" builtinId="8" hidden="1"/>
    <cellStyle name="Hipervínculo" xfId="1122" builtinId="8" hidden="1"/>
    <cellStyle name="Hipervínculo" xfId="1124" builtinId="8" hidden="1"/>
    <cellStyle name="Hipervínculo" xfId="1126" builtinId="8" hidden="1"/>
    <cellStyle name="Hipervínculo" xfId="1128" builtinId="8" hidden="1"/>
    <cellStyle name="Hipervínculo" xfId="1130" builtinId="8" hidden="1"/>
    <cellStyle name="Hipervínculo" xfId="1132" builtinId="8" hidden="1"/>
    <cellStyle name="Hipervínculo" xfId="1134" builtinId="8" hidden="1"/>
    <cellStyle name="Hipervínculo" xfId="1136" builtinId="8" hidden="1"/>
    <cellStyle name="Hipervínculo" xfId="1138" builtinId="8" hidden="1"/>
    <cellStyle name="Hipervínculo" xfId="1140" builtinId="8" hidden="1"/>
    <cellStyle name="Hipervínculo" xfId="1142" builtinId="8" hidden="1"/>
    <cellStyle name="Hipervínculo" xfId="1144" builtinId="8" hidden="1"/>
    <cellStyle name="Hipervínculo" xfId="1146" builtinId="8" hidden="1"/>
    <cellStyle name="Hipervínculo" xfId="1148" builtinId="8" hidden="1"/>
    <cellStyle name="Hipervínculo" xfId="1150" builtinId="8" hidden="1"/>
    <cellStyle name="Hipervínculo" xfId="1152" builtinId="8" hidden="1"/>
    <cellStyle name="Hipervínculo" xfId="1154" builtinId="8" hidden="1"/>
    <cellStyle name="Hipervínculo" xfId="1156" builtinId="8" hidden="1"/>
    <cellStyle name="Hipervínculo" xfId="1158" builtinId="8" hidden="1"/>
    <cellStyle name="Hipervínculo" xfId="1160" builtinId="8" hidden="1"/>
    <cellStyle name="Hipervínculo" xfId="1162" builtinId="8" hidden="1"/>
    <cellStyle name="Hipervínculo" xfId="1164" builtinId="8" hidden="1"/>
    <cellStyle name="Hipervínculo" xfId="1166" builtinId="8" hidden="1"/>
    <cellStyle name="Hipervínculo" xfId="1168" builtinId="8" hidden="1"/>
    <cellStyle name="Hipervínculo" xfId="1170" builtinId="8" hidden="1"/>
    <cellStyle name="Hipervínculo" xfId="1172" builtinId="8" hidden="1"/>
    <cellStyle name="Hipervínculo" xfId="1174" builtinId="8" hidden="1"/>
    <cellStyle name="Hipervínculo" xfId="1176" builtinId="8" hidden="1"/>
    <cellStyle name="Hipervínculo" xfId="1178" builtinId="8" hidden="1"/>
    <cellStyle name="Hipervínculo" xfId="1180" builtinId="8" hidden="1"/>
    <cellStyle name="Hipervínculo" xfId="1182" builtinId="8" hidden="1"/>
    <cellStyle name="Hipervínculo" xfId="1184" builtinId="8" hidden="1"/>
    <cellStyle name="Hipervínculo" xfId="1186" builtinId="8" hidden="1"/>
    <cellStyle name="Hipervínculo" xfId="1188" builtinId="8" hidden="1"/>
    <cellStyle name="Hipervínculo" xfId="1190" builtinId="8" hidden="1"/>
    <cellStyle name="Hipervínculo" xfId="1192" builtinId="8" hidden="1"/>
    <cellStyle name="Hipervínculo" xfId="1194" builtinId="8" hidden="1"/>
    <cellStyle name="Hipervínculo" xfId="1196" builtinId="8" hidden="1"/>
    <cellStyle name="Hipervínculo" xfId="1198" builtinId="8" hidden="1"/>
    <cellStyle name="Hipervínculo" xfId="1200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5" builtinId="9" hidden="1"/>
    <cellStyle name="Hipervínculo visitado" xfId="417" builtinId="9" hidden="1"/>
    <cellStyle name="Hipervínculo visitado" xfId="419" builtinId="9" hidden="1"/>
    <cellStyle name="Hipervínculo visitado" xfId="421" builtinId="9" hidden="1"/>
    <cellStyle name="Hipervínculo visitado" xfId="423" builtinId="9" hidden="1"/>
    <cellStyle name="Hipervínculo visitado" xfId="425" builtinId="9" hidden="1"/>
    <cellStyle name="Hipervínculo visitado" xfId="427" builtinId="9" hidden="1"/>
    <cellStyle name="Hipervínculo visitado" xfId="429" builtinId="9" hidden="1"/>
    <cellStyle name="Hipervínculo visitado" xfId="431" builtinId="9" hidden="1"/>
    <cellStyle name="Hipervínculo visitado" xfId="433" builtinId="9" hidden="1"/>
    <cellStyle name="Hipervínculo visitado" xfId="435" builtinId="9" hidden="1"/>
    <cellStyle name="Hipervínculo visitado" xfId="437" builtinId="9" hidden="1"/>
    <cellStyle name="Hipervínculo visitado" xfId="439" builtinId="9" hidden="1"/>
    <cellStyle name="Hipervínculo visitado" xfId="441" builtinId="9" hidden="1"/>
    <cellStyle name="Hipervínculo visitado" xfId="443" builtinId="9" hidden="1"/>
    <cellStyle name="Hipervínculo visitado" xfId="445" builtinId="9" hidden="1"/>
    <cellStyle name="Hipervínculo visitado" xfId="447" builtinId="9" hidden="1"/>
    <cellStyle name="Hipervínculo visitado" xfId="449" builtinId="9" hidden="1"/>
    <cellStyle name="Hipervínculo visitado" xfId="451" builtinId="9" hidden="1"/>
    <cellStyle name="Hipervínculo visitado" xfId="453" builtinId="9" hidden="1"/>
    <cellStyle name="Hipervínculo visitado" xfId="455" builtinId="9" hidden="1"/>
    <cellStyle name="Hipervínculo visitado" xfId="457" builtinId="9" hidden="1"/>
    <cellStyle name="Hipervínculo visitado" xfId="459" builtinId="9" hidden="1"/>
    <cellStyle name="Hipervínculo visitado" xfId="461" builtinId="9" hidden="1"/>
    <cellStyle name="Hipervínculo visitado" xfId="463" builtinId="9" hidden="1"/>
    <cellStyle name="Hipervínculo visitado" xfId="465" builtinId="9" hidden="1"/>
    <cellStyle name="Hipervínculo visitado" xfId="467" builtinId="9" hidden="1"/>
    <cellStyle name="Hipervínculo visitado" xfId="469" builtinId="9" hidden="1"/>
    <cellStyle name="Hipervínculo visitado" xfId="471" builtinId="9" hidden="1"/>
    <cellStyle name="Hipervínculo visitado" xfId="473" builtinId="9" hidden="1"/>
    <cellStyle name="Hipervínculo visitado" xfId="475" builtinId="9" hidden="1"/>
    <cellStyle name="Hipervínculo visitado" xfId="477" builtinId="9" hidden="1"/>
    <cellStyle name="Hipervínculo visitado" xfId="479" builtinId="9" hidden="1"/>
    <cellStyle name="Hipervínculo visitado" xfId="481" builtinId="9" hidden="1"/>
    <cellStyle name="Hipervínculo visitado" xfId="483" builtinId="9" hidden="1"/>
    <cellStyle name="Hipervínculo visitado" xfId="485" builtinId="9" hidden="1"/>
    <cellStyle name="Hipervínculo visitado" xfId="487" builtinId="9" hidden="1"/>
    <cellStyle name="Hipervínculo visitado" xfId="489" builtinId="9" hidden="1"/>
    <cellStyle name="Hipervínculo visitado" xfId="491" builtinId="9" hidden="1"/>
    <cellStyle name="Hipervínculo visitado" xfId="493" builtinId="9" hidden="1"/>
    <cellStyle name="Hipervínculo visitado" xfId="495" builtinId="9" hidden="1"/>
    <cellStyle name="Hipervínculo visitado" xfId="497" builtinId="9" hidden="1"/>
    <cellStyle name="Hipervínculo visitado" xfId="499" builtinId="9" hidden="1"/>
    <cellStyle name="Hipervínculo visitado" xfId="501" builtinId="9" hidden="1"/>
    <cellStyle name="Hipervínculo visitado" xfId="503" builtinId="9" hidden="1"/>
    <cellStyle name="Hipervínculo visitado" xfId="505" builtinId="9" hidden="1"/>
    <cellStyle name="Hipervínculo visitado" xfId="507" builtinId="9" hidden="1"/>
    <cellStyle name="Hipervínculo visitado" xfId="509" builtinId="9" hidden="1"/>
    <cellStyle name="Hipervínculo visitado" xfId="511" builtinId="9" hidden="1"/>
    <cellStyle name="Hipervínculo visitado" xfId="513" builtinId="9" hidden="1"/>
    <cellStyle name="Hipervínculo visitado" xfId="515" builtinId="9" hidden="1"/>
    <cellStyle name="Hipervínculo visitado" xfId="517" builtinId="9" hidden="1"/>
    <cellStyle name="Hipervínculo visitado" xfId="519" builtinId="9" hidden="1"/>
    <cellStyle name="Hipervínculo visitado" xfId="521" builtinId="9" hidden="1"/>
    <cellStyle name="Hipervínculo visitado" xfId="523" builtinId="9" hidden="1"/>
    <cellStyle name="Hipervínculo visitado" xfId="525" builtinId="9" hidden="1"/>
    <cellStyle name="Hipervínculo visitado" xfId="527" builtinId="9" hidden="1"/>
    <cellStyle name="Hipervínculo visitado" xfId="529" builtinId="9" hidden="1"/>
    <cellStyle name="Hipervínculo visitado" xfId="531" builtinId="9" hidden="1"/>
    <cellStyle name="Hipervínculo visitado" xfId="533" builtinId="9" hidden="1"/>
    <cellStyle name="Hipervínculo visitado" xfId="535" builtinId="9" hidden="1"/>
    <cellStyle name="Hipervínculo visitado" xfId="537" builtinId="9" hidden="1"/>
    <cellStyle name="Hipervínculo visitado" xfId="539" builtinId="9" hidden="1"/>
    <cellStyle name="Hipervínculo visitado" xfId="541" builtinId="9" hidden="1"/>
    <cellStyle name="Hipervínculo visitado" xfId="543" builtinId="9" hidden="1"/>
    <cellStyle name="Hipervínculo visitado" xfId="545" builtinId="9" hidden="1"/>
    <cellStyle name="Hipervínculo visitado" xfId="547" builtinId="9" hidden="1"/>
    <cellStyle name="Hipervínculo visitado" xfId="549" builtinId="9" hidden="1"/>
    <cellStyle name="Hipervínculo visitado" xfId="551" builtinId="9" hidden="1"/>
    <cellStyle name="Hipervínculo visitado" xfId="553" builtinId="9" hidden="1"/>
    <cellStyle name="Hipervínculo visitado" xfId="555" builtinId="9" hidden="1"/>
    <cellStyle name="Hipervínculo visitado" xfId="557" builtinId="9" hidden="1"/>
    <cellStyle name="Hipervínculo visitado" xfId="559" builtinId="9" hidden="1"/>
    <cellStyle name="Hipervínculo visitado" xfId="561" builtinId="9" hidden="1"/>
    <cellStyle name="Hipervínculo visitado" xfId="563" builtinId="9" hidden="1"/>
    <cellStyle name="Hipervínculo visitado" xfId="565" builtinId="9" hidden="1"/>
    <cellStyle name="Hipervínculo visitado" xfId="567" builtinId="9" hidden="1"/>
    <cellStyle name="Hipervínculo visitado" xfId="569" builtinId="9" hidden="1"/>
    <cellStyle name="Hipervínculo visitado" xfId="571" builtinId="9" hidden="1"/>
    <cellStyle name="Hipervínculo visitado" xfId="573" builtinId="9" hidden="1"/>
    <cellStyle name="Hipervínculo visitado" xfId="575" builtinId="9" hidden="1"/>
    <cellStyle name="Hipervínculo visitado" xfId="577" builtinId="9" hidden="1"/>
    <cellStyle name="Hipervínculo visitado" xfId="579" builtinId="9" hidden="1"/>
    <cellStyle name="Hipervínculo visitado" xfId="581" builtinId="9" hidden="1"/>
    <cellStyle name="Hipervínculo visitado" xfId="583" builtinId="9" hidden="1"/>
    <cellStyle name="Hipervínculo visitado" xfId="585" builtinId="9" hidden="1"/>
    <cellStyle name="Hipervínculo visitado" xfId="587" builtinId="9" hidden="1"/>
    <cellStyle name="Hipervínculo visitado" xfId="589" builtinId="9" hidden="1"/>
    <cellStyle name="Hipervínculo visitado" xfId="591" builtinId="9" hidden="1"/>
    <cellStyle name="Hipervínculo visitado" xfId="593" builtinId="9" hidden="1"/>
    <cellStyle name="Hipervínculo visitado" xfId="595" builtinId="9" hidden="1"/>
    <cellStyle name="Hipervínculo visitado" xfId="597" builtinId="9" hidden="1"/>
    <cellStyle name="Hipervínculo visitado" xfId="599" builtinId="9" hidden="1"/>
    <cellStyle name="Hipervínculo visitado" xfId="601" builtinId="9" hidden="1"/>
    <cellStyle name="Hipervínculo visitado" xfId="603" builtinId="9" hidden="1"/>
    <cellStyle name="Hipervínculo visitado" xfId="605" builtinId="9" hidden="1"/>
    <cellStyle name="Hipervínculo visitado" xfId="607" builtinId="9" hidden="1"/>
    <cellStyle name="Hipervínculo visitado" xfId="609" builtinId="9" hidden="1"/>
    <cellStyle name="Hipervínculo visitado" xfId="611" builtinId="9" hidden="1"/>
    <cellStyle name="Hipervínculo visitado" xfId="613" builtinId="9" hidden="1"/>
    <cellStyle name="Hipervínculo visitado" xfId="615" builtinId="9" hidden="1"/>
    <cellStyle name="Hipervínculo visitado" xfId="617" builtinId="9" hidden="1"/>
    <cellStyle name="Hipervínculo visitado" xfId="619" builtinId="9" hidden="1"/>
    <cellStyle name="Hipervínculo visitado" xfId="621" builtinId="9" hidden="1"/>
    <cellStyle name="Hipervínculo visitado" xfId="623" builtinId="9" hidden="1"/>
    <cellStyle name="Hipervínculo visitado" xfId="625" builtinId="9" hidden="1"/>
    <cellStyle name="Hipervínculo visitado" xfId="627" builtinId="9" hidden="1"/>
    <cellStyle name="Hipervínculo visitado" xfId="629" builtinId="9" hidden="1"/>
    <cellStyle name="Hipervínculo visitado" xfId="631" builtinId="9" hidden="1"/>
    <cellStyle name="Hipervínculo visitado" xfId="633" builtinId="9" hidden="1"/>
    <cellStyle name="Hipervínculo visitado" xfId="635" builtinId="9" hidden="1"/>
    <cellStyle name="Hipervínculo visitado" xfId="637" builtinId="9" hidden="1"/>
    <cellStyle name="Hipervínculo visitado" xfId="639" builtinId="9" hidden="1"/>
    <cellStyle name="Hipervínculo visitado" xfId="641" builtinId="9" hidden="1"/>
    <cellStyle name="Hipervínculo visitado" xfId="643" builtinId="9" hidden="1"/>
    <cellStyle name="Hipervínculo visitado" xfId="645" builtinId="9" hidden="1"/>
    <cellStyle name="Hipervínculo visitado" xfId="647" builtinId="9" hidden="1"/>
    <cellStyle name="Hipervínculo visitado" xfId="649" builtinId="9" hidden="1"/>
    <cellStyle name="Hipervínculo visitado" xfId="651" builtinId="9" hidden="1"/>
    <cellStyle name="Hipervínculo visitado" xfId="653" builtinId="9" hidden="1"/>
    <cellStyle name="Hipervínculo visitado" xfId="655" builtinId="9" hidden="1"/>
    <cellStyle name="Hipervínculo visitado" xfId="657" builtinId="9" hidden="1"/>
    <cellStyle name="Hipervínculo visitado" xfId="659" builtinId="9" hidden="1"/>
    <cellStyle name="Hipervínculo visitado" xfId="661" builtinId="9" hidden="1"/>
    <cellStyle name="Hipervínculo visitado" xfId="663" builtinId="9" hidden="1"/>
    <cellStyle name="Hipervínculo visitado" xfId="665" builtinId="9" hidden="1"/>
    <cellStyle name="Hipervínculo visitado" xfId="667" builtinId="9" hidden="1"/>
    <cellStyle name="Hipervínculo visitado" xfId="669" builtinId="9" hidden="1"/>
    <cellStyle name="Hipervínculo visitado" xfId="671" builtinId="9" hidden="1"/>
    <cellStyle name="Hipervínculo visitado" xfId="673" builtinId="9" hidden="1"/>
    <cellStyle name="Hipervínculo visitado" xfId="675" builtinId="9" hidden="1"/>
    <cellStyle name="Hipervínculo visitado" xfId="677" builtinId="9" hidden="1"/>
    <cellStyle name="Hipervínculo visitado" xfId="679" builtinId="9" hidden="1"/>
    <cellStyle name="Hipervínculo visitado" xfId="681" builtinId="9" hidden="1"/>
    <cellStyle name="Hipervínculo visitado" xfId="683" builtinId="9" hidden="1"/>
    <cellStyle name="Hipervínculo visitado" xfId="685" builtinId="9" hidden="1"/>
    <cellStyle name="Hipervínculo visitado" xfId="687" builtinId="9" hidden="1"/>
    <cellStyle name="Hipervínculo visitado" xfId="689" builtinId="9" hidden="1"/>
    <cellStyle name="Hipervínculo visitado" xfId="691" builtinId="9" hidden="1"/>
    <cellStyle name="Hipervínculo visitado" xfId="693" builtinId="9" hidden="1"/>
    <cellStyle name="Hipervínculo visitado" xfId="695" builtinId="9" hidden="1"/>
    <cellStyle name="Hipervínculo visitado" xfId="697" builtinId="9" hidden="1"/>
    <cellStyle name="Hipervínculo visitado" xfId="699" builtinId="9" hidden="1"/>
    <cellStyle name="Hipervínculo visitado" xfId="701" builtinId="9" hidden="1"/>
    <cellStyle name="Hipervínculo visitado" xfId="703" builtinId="9" hidden="1"/>
    <cellStyle name="Hipervínculo visitado" xfId="705" builtinId="9" hidden="1"/>
    <cellStyle name="Hipervínculo visitado" xfId="707" builtinId="9" hidden="1"/>
    <cellStyle name="Hipervínculo visitado" xfId="709" builtinId="9" hidden="1"/>
    <cellStyle name="Hipervínculo visitado" xfId="711" builtinId="9" hidden="1"/>
    <cellStyle name="Hipervínculo visitado" xfId="713" builtinId="9" hidden="1"/>
    <cellStyle name="Hipervínculo visitado" xfId="715" builtinId="9" hidden="1"/>
    <cellStyle name="Hipervínculo visitado" xfId="717" builtinId="9" hidden="1"/>
    <cellStyle name="Hipervínculo visitado" xfId="719" builtinId="9" hidden="1"/>
    <cellStyle name="Hipervínculo visitado" xfId="721" builtinId="9" hidden="1"/>
    <cellStyle name="Hipervínculo visitado" xfId="723" builtinId="9" hidden="1"/>
    <cellStyle name="Hipervínculo visitado" xfId="725" builtinId="9" hidden="1"/>
    <cellStyle name="Hipervínculo visitado" xfId="727" builtinId="9" hidden="1"/>
    <cellStyle name="Hipervínculo visitado" xfId="729" builtinId="9" hidden="1"/>
    <cellStyle name="Hipervínculo visitado" xfId="731" builtinId="9" hidden="1"/>
    <cellStyle name="Hipervínculo visitado" xfId="733" builtinId="9" hidden="1"/>
    <cellStyle name="Hipervínculo visitado" xfId="735" builtinId="9" hidden="1"/>
    <cellStyle name="Hipervínculo visitado" xfId="737" builtinId="9" hidden="1"/>
    <cellStyle name="Hipervínculo visitado" xfId="739" builtinId="9" hidden="1"/>
    <cellStyle name="Hipervínculo visitado" xfId="741" builtinId="9" hidden="1"/>
    <cellStyle name="Hipervínculo visitado" xfId="743" builtinId="9" hidden="1"/>
    <cellStyle name="Hipervínculo visitado" xfId="745" builtinId="9" hidden="1"/>
    <cellStyle name="Hipervínculo visitado" xfId="747" builtinId="9" hidden="1"/>
    <cellStyle name="Hipervínculo visitado" xfId="749" builtinId="9" hidden="1"/>
    <cellStyle name="Hipervínculo visitado" xfId="751" builtinId="9" hidden="1"/>
    <cellStyle name="Hipervínculo visitado" xfId="753" builtinId="9" hidden="1"/>
    <cellStyle name="Hipervínculo visitado" xfId="755" builtinId="9" hidden="1"/>
    <cellStyle name="Hipervínculo visitado" xfId="757" builtinId="9" hidden="1"/>
    <cellStyle name="Hipervínculo visitado" xfId="759" builtinId="9" hidden="1"/>
    <cellStyle name="Hipervínculo visitado" xfId="761" builtinId="9" hidden="1"/>
    <cellStyle name="Hipervínculo visitado" xfId="763" builtinId="9" hidden="1"/>
    <cellStyle name="Hipervínculo visitado" xfId="765" builtinId="9" hidden="1"/>
    <cellStyle name="Hipervínculo visitado" xfId="767" builtinId="9" hidden="1"/>
    <cellStyle name="Hipervínculo visitado" xfId="769" builtinId="9" hidden="1"/>
    <cellStyle name="Hipervínculo visitado" xfId="771" builtinId="9" hidden="1"/>
    <cellStyle name="Hipervínculo visitado" xfId="773" builtinId="9" hidden="1"/>
    <cellStyle name="Hipervínculo visitado" xfId="775" builtinId="9" hidden="1"/>
    <cellStyle name="Hipervínculo visitado" xfId="777" builtinId="9" hidden="1"/>
    <cellStyle name="Hipervínculo visitado" xfId="779" builtinId="9" hidden="1"/>
    <cellStyle name="Hipervínculo visitado" xfId="781" builtinId="9" hidden="1"/>
    <cellStyle name="Hipervínculo visitado" xfId="783" builtinId="9" hidden="1"/>
    <cellStyle name="Hipervínculo visitado" xfId="785" builtinId="9" hidden="1"/>
    <cellStyle name="Hipervínculo visitado" xfId="787" builtinId="9" hidden="1"/>
    <cellStyle name="Hipervínculo visitado" xfId="789" builtinId="9" hidden="1"/>
    <cellStyle name="Hipervínculo visitado" xfId="791" builtinId="9" hidden="1"/>
    <cellStyle name="Hipervínculo visitado" xfId="793" builtinId="9" hidden="1"/>
    <cellStyle name="Hipervínculo visitado" xfId="795" builtinId="9" hidden="1"/>
    <cellStyle name="Hipervínculo visitado" xfId="797" builtinId="9" hidden="1"/>
    <cellStyle name="Hipervínculo visitado" xfId="799" builtinId="9" hidden="1"/>
    <cellStyle name="Hipervínculo visitado" xfId="801" builtinId="9" hidden="1"/>
    <cellStyle name="Hipervínculo visitado" xfId="803" builtinId="9" hidden="1"/>
    <cellStyle name="Hipervínculo visitado" xfId="805" builtinId="9" hidden="1"/>
    <cellStyle name="Hipervínculo visitado" xfId="807" builtinId="9" hidden="1"/>
    <cellStyle name="Hipervínculo visitado" xfId="809" builtinId="9" hidden="1"/>
    <cellStyle name="Hipervínculo visitado" xfId="811" builtinId="9" hidden="1"/>
    <cellStyle name="Hipervínculo visitado" xfId="813" builtinId="9" hidden="1"/>
    <cellStyle name="Hipervínculo visitado" xfId="815" builtinId="9" hidden="1"/>
    <cellStyle name="Hipervínculo visitado" xfId="817" builtinId="9" hidden="1"/>
    <cellStyle name="Hipervínculo visitado" xfId="819" builtinId="9" hidden="1"/>
    <cellStyle name="Hipervínculo visitado" xfId="821" builtinId="9" hidden="1"/>
    <cellStyle name="Hipervínculo visitado" xfId="823" builtinId="9" hidden="1"/>
    <cellStyle name="Hipervínculo visitado" xfId="825" builtinId="9" hidden="1"/>
    <cellStyle name="Hipervínculo visitado" xfId="827" builtinId="9" hidden="1"/>
    <cellStyle name="Hipervínculo visitado" xfId="829" builtinId="9" hidden="1"/>
    <cellStyle name="Hipervínculo visitado" xfId="831" builtinId="9" hidden="1"/>
    <cellStyle name="Hipervínculo visitado" xfId="833" builtinId="9" hidden="1"/>
    <cellStyle name="Hipervínculo visitado" xfId="835" builtinId="9" hidden="1"/>
    <cellStyle name="Hipervínculo visitado" xfId="837" builtinId="9" hidden="1"/>
    <cellStyle name="Hipervínculo visitado" xfId="839" builtinId="9" hidden="1"/>
    <cellStyle name="Hipervínculo visitado" xfId="841" builtinId="9" hidden="1"/>
    <cellStyle name="Hipervínculo visitado" xfId="843" builtinId="9" hidden="1"/>
    <cellStyle name="Hipervínculo visitado" xfId="845" builtinId="9" hidden="1"/>
    <cellStyle name="Hipervínculo visitado" xfId="847" builtinId="9" hidden="1"/>
    <cellStyle name="Hipervínculo visitado" xfId="849" builtinId="9" hidden="1"/>
    <cellStyle name="Hipervínculo visitado" xfId="851" builtinId="9" hidden="1"/>
    <cellStyle name="Hipervínculo visitado" xfId="853" builtinId="9" hidden="1"/>
    <cellStyle name="Hipervínculo visitado" xfId="855" builtinId="9" hidden="1"/>
    <cellStyle name="Hipervínculo visitado" xfId="857" builtinId="9" hidden="1"/>
    <cellStyle name="Hipervínculo visitado" xfId="859" builtinId="9" hidden="1"/>
    <cellStyle name="Hipervínculo visitado" xfId="861" builtinId="9" hidden="1"/>
    <cellStyle name="Hipervínculo visitado" xfId="863" builtinId="9" hidden="1"/>
    <cellStyle name="Hipervínculo visitado" xfId="865" builtinId="9" hidden="1"/>
    <cellStyle name="Hipervínculo visitado" xfId="867" builtinId="9" hidden="1"/>
    <cellStyle name="Hipervínculo visitado" xfId="869" builtinId="9" hidden="1"/>
    <cellStyle name="Hipervínculo visitado" xfId="871" builtinId="9" hidden="1"/>
    <cellStyle name="Hipervínculo visitado" xfId="873" builtinId="9" hidden="1"/>
    <cellStyle name="Hipervínculo visitado" xfId="875" builtinId="9" hidden="1"/>
    <cellStyle name="Hipervínculo visitado" xfId="877" builtinId="9" hidden="1"/>
    <cellStyle name="Hipervínculo visitado" xfId="879" builtinId="9" hidden="1"/>
    <cellStyle name="Hipervínculo visitado" xfId="881" builtinId="9" hidden="1"/>
    <cellStyle name="Hipervínculo visitado" xfId="883" builtinId="9" hidden="1"/>
    <cellStyle name="Hipervínculo visitado" xfId="885" builtinId="9" hidden="1"/>
    <cellStyle name="Hipervínculo visitado" xfId="887" builtinId="9" hidden="1"/>
    <cellStyle name="Hipervínculo visitado" xfId="889" builtinId="9" hidden="1"/>
    <cellStyle name="Hipervínculo visitado" xfId="891" builtinId="9" hidden="1"/>
    <cellStyle name="Hipervínculo visitado" xfId="893" builtinId="9" hidden="1"/>
    <cellStyle name="Hipervínculo visitado" xfId="895" builtinId="9" hidden="1"/>
    <cellStyle name="Hipervínculo visitado" xfId="897" builtinId="9" hidden="1"/>
    <cellStyle name="Hipervínculo visitado" xfId="899" builtinId="9" hidden="1"/>
    <cellStyle name="Hipervínculo visitado" xfId="901" builtinId="9" hidden="1"/>
    <cellStyle name="Hipervínculo visitado" xfId="903" builtinId="9" hidden="1"/>
    <cellStyle name="Hipervínculo visitado" xfId="905" builtinId="9" hidden="1"/>
    <cellStyle name="Hipervínculo visitado" xfId="907" builtinId="9" hidden="1"/>
    <cellStyle name="Hipervínculo visitado" xfId="909" builtinId="9" hidden="1"/>
    <cellStyle name="Hipervínculo visitado" xfId="911" builtinId="9" hidden="1"/>
    <cellStyle name="Hipervínculo visitado" xfId="913" builtinId="9" hidden="1"/>
    <cellStyle name="Hipervínculo visitado" xfId="915" builtinId="9" hidden="1"/>
    <cellStyle name="Hipervínculo visitado" xfId="917" builtinId="9" hidden="1"/>
    <cellStyle name="Hipervínculo visitado" xfId="919" builtinId="9" hidden="1"/>
    <cellStyle name="Hipervínculo visitado" xfId="921" builtinId="9" hidden="1"/>
    <cellStyle name="Hipervínculo visitado" xfId="923" builtinId="9" hidden="1"/>
    <cellStyle name="Hipervínculo visitado" xfId="925" builtinId="9" hidden="1"/>
    <cellStyle name="Hipervínculo visitado" xfId="927" builtinId="9" hidden="1"/>
    <cellStyle name="Hipervínculo visitado" xfId="929" builtinId="9" hidden="1"/>
    <cellStyle name="Hipervínculo visitado" xfId="931" builtinId="9" hidden="1"/>
    <cellStyle name="Hipervínculo visitado" xfId="933" builtinId="9" hidden="1"/>
    <cellStyle name="Hipervínculo visitado" xfId="935" builtinId="9" hidden="1"/>
    <cellStyle name="Hipervínculo visitado" xfId="937" builtinId="9" hidden="1"/>
    <cellStyle name="Hipervínculo visitado" xfId="939" builtinId="9" hidden="1"/>
    <cellStyle name="Hipervínculo visitado" xfId="941" builtinId="9" hidden="1"/>
    <cellStyle name="Hipervínculo visitado" xfId="943" builtinId="9" hidden="1"/>
    <cellStyle name="Hipervínculo visitado" xfId="945" builtinId="9" hidden="1"/>
    <cellStyle name="Hipervínculo visitado" xfId="947" builtinId="9" hidden="1"/>
    <cellStyle name="Hipervínculo visitado" xfId="949" builtinId="9" hidden="1"/>
    <cellStyle name="Hipervínculo visitado" xfId="951" builtinId="9" hidden="1"/>
    <cellStyle name="Hipervínculo visitado" xfId="953" builtinId="9" hidden="1"/>
    <cellStyle name="Hipervínculo visitado" xfId="955" builtinId="9" hidden="1"/>
    <cellStyle name="Hipervínculo visitado" xfId="957" builtinId="9" hidden="1"/>
    <cellStyle name="Hipervínculo visitado" xfId="959" builtinId="9" hidden="1"/>
    <cellStyle name="Hipervínculo visitado" xfId="961" builtinId="9" hidden="1"/>
    <cellStyle name="Hipervínculo visitado" xfId="963" builtinId="9" hidden="1"/>
    <cellStyle name="Hipervínculo visitado" xfId="965" builtinId="9" hidden="1"/>
    <cellStyle name="Hipervínculo visitado" xfId="967" builtinId="9" hidden="1"/>
    <cellStyle name="Hipervínculo visitado" xfId="969" builtinId="9" hidden="1"/>
    <cellStyle name="Hipervínculo visitado" xfId="971" builtinId="9" hidden="1"/>
    <cellStyle name="Hipervínculo visitado" xfId="973" builtinId="9" hidden="1"/>
    <cellStyle name="Hipervínculo visitado" xfId="975" builtinId="9" hidden="1"/>
    <cellStyle name="Hipervínculo visitado" xfId="977" builtinId="9" hidden="1"/>
    <cellStyle name="Hipervínculo visitado" xfId="979" builtinId="9" hidden="1"/>
    <cellStyle name="Hipervínculo visitado" xfId="981" builtinId="9" hidden="1"/>
    <cellStyle name="Hipervínculo visitado" xfId="983" builtinId="9" hidden="1"/>
    <cellStyle name="Hipervínculo visitado" xfId="985" builtinId="9" hidden="1"/>
    <cellStyle name="Hipervínculo visitado" xfId="987" builtinId="9" hidden="1"/>
    <cellStyle name="Hipervínculo visitado" xfId="989" builtinId="9" hidden="1"/>
    <cellStyle name="Hipervínculo visitado" xfId="991" builtinId="9" hidden="1"/>
    <cellStyle name="Hipervínculo visitado" xfId="993" builtinId="9" hidden="1"/>
    <cellStyle name="Hipervínculo visitado" xfId="995" builtinId="9" hidden="1"/>
    <cellStyle name="Hipervínculo visitado" xfId="997" builtinId="9" hidden="1"/>
    <cellStyle name="Hipervínculo visitado" xfId="999" builtinId="9" hidden="1"/>
    <cellStyle name="Hipervínculo visitado" xfId="1001" builtinId="9" hidden="1"/>
    <cellStyle name="Hipervínculo visitado" xfId="1003" builtinId="9" hidden="1"/>
    <cellStyle name="Hipervínculo visitado" xfId="1005" builtinId="9" hidden="1"/>
    <cellStyle name="Hipervínculo visitado" xfId="1007" builtinId="9" hidden="1"/>
    <cellStyle name="Hipervínculo visitado" xfId="1009" builtinId="9" hidden="1"/>
    <cellStyle name="Hipervínculo visitado" xfId="1011" builtinId="9" hidden="1"/>
    <cellStyle name="Hipervínculo visitado" xfId="1013" builtinId="9" hidden="1"/>
    <cellStyle name="Hipervínculo visitado" xfId="1015" builtinId="9" hidden="1"/>
    <cellStyle name="Hipervínculo visitado" xfId="1017" builtinId="9" hidden="1"/>
    <cellStyle name="Hipervínculo visitado" xfId="1019" builtinId="9" hidden="1"/>
    <cellStyle name="Hipervínculo visitado" xfId="1021" builtinId="9" hidden="1"/>
    <cellStyle name="Hipervínculo visitado" xfId="1023" builtinId="9" hidden="1"/>
    <cellStyle name="Hipervínculo visitado" xfId="1025" builtinId="9" hidden="1"/>
    <cellStyle name="Hipervínculo visitado" xfId="1027" builtinId="9" hidden="1"/>
    <cellStyle name="Hipervínculo visitado" xfId="1029" builtinId="9" hidden="1"/>
    <cellStyle name="Hipervínculo visitado" xfId="1031" builtinId="9" hidden="1"/>
    <cellStyle name="Hipervínculo visitado" xfId="1033" builtinId="9" hidden="1"/>
    <cellStyle name="Hipervínculo visitado" xfId="1035" builtinId="9" hidden="1"/>
    <cellStyle name="Hipervínculo visitado" xfId="1037" builtinId="9" hidden="1"/>
    <cellStyle name="Hipervínculo visitado" xfId="1039" builtinId="9" hidden="1"/>
    <cellStyle name="Hipervínculo visitado" xfId="1041" builtinId="9" hidden="1"/>
    <cellStyle name="Hipervínculo visitado" xfId="1043" builtinId="9" hidden="1"/>
    <cellStyle name="Hipervínculo visitado" xfId="1045" builtinId="9" hidden="1"/>
    <cellStyle name="Hipervínculo visitado" xfId="1047" builtinId="9" hidden="1"/>
    <cellStyle name="Hipervínculo visitado" xfId="1049" builtinId="9" hidden="1"/>
    <cellStyle name="Hipervínculo visitado" xfId="1051" builtinId="9" hidden="1"/>
    <cellStyle name="Hipervínculo visitado" xfId="1053" builtinId="9" hidden="1"/>
    <cellStyle name="Hipervínculo visitado" xfId="1055" builtinId="9" hidden="1"/>
    <cellStyle name="Hipervínculo visitado" xfId="1057" builtinId="9" hidden="1"/>
    <cellStyle name="Hipervínculo visitado" xfId="1059" builtinId="9" hidden="1"/>
    <cellStyle name="Hipervínculo visitado" xfId="1061" builtinId="9" hidden="1"/>
    <cellStyle name="Hipervínculo visitado" xfId="1063" builtinId="9" hidden="1"/>
    <cellStyle name="Hipervínculo visitado" xfId="1065" builtinId="9" hidden="1"/>
    <cellStyle name="Hipervínculo visitado" xfId="1067" builtinId="9" hidden="1"/>
    <cellStyle name="Hipervínculo visitado" xfId="1069" builtinId="9" hidden="1"/>
    <cellStyle name="Hipervínculo visitado" xfId="1071" builtinId="9" hidden="1"/>
    <cellStyle name="Hipervínculo visitado" xfId="1073" builtinId="9" hidden="1"/>
    <cellStyle name="Hipervínculo visitado" xfId="1075" builtinId="9" hidden="1"/>
    <cellStyle name="Hipervínculo visitado" xfId="1077" builtinId="9" hidden="1"/>
    <cellStyle name="Hipervínculo visitado" xfId="1079" builtinId="9" hidden="1"/>
    <cellStyle name="Hipervínculo visitado" xfId="1081" builtinId="9" hidden="1"/>
    <cellStyle name="Hipervínculo visitado" xfId="1083" builtinId="9" hidden="1"/>
    <cellStyle name="Hipervínculo visitado" xfId="1085" builtinId="9" hidden="1"/>
    <cellStyle name="Hipervínculo visitado" xfId="1087" builtinId="9" hidden="1"/>
    <cellStyle name="Hipervínculo visitado" xfId="1089" builtinId="9" hidden="1"/>
    <cellStyle name="Hipervínculo visitado" xfId="1091" builtinId="9" hidden="1"/>
    <cellStyle name="Hipervínculo visitado" xfId="1093" builtinId="9" hidden="1"/>
    <cellStyle name="Hipervínculo visitado" xfId="1095" builtinId="9" hidden="1"/>
    <cellStyle name="Hipervínculo visitado" xfId="1097" builtinId="9" hidden="1"/>
    <cellStyle name="Hipervínculo visitado" xfId="1099" builtinId="9" hidden="1"/>
    <cellStyle name="Hipervínculo visitado" xfId="1101" builtinId="9" hidden="1"/>
    <cellStyle name="Hipervínculo visitado" xfId="1103" builtinId="9" hidden="1"/>
    <cellStyle name="Hipervínculo visitado" xfId="1105" builtinId="9" hidden="1"/>
    <cellStyle name="Hipervínculo visitado" xfId="1107" builtinId="9" hidden="1"/>
    <cellStyle name="Hipervínculo visitado" xfId="1109" builtinId="9" hidden="1"/>
    <cellStyle name="Hipervínculo visitado" xfId="1111" builtinId="9" hidden="1"/>
    <cellStyle name="Hipervínculo visitado" xfId="1113" builtinId="9" hidden="1"/>
    <cellStyle name="Hipervínculo visitado" xfId="1115" builtinId="9" hidden="1"/>
    <cellStyle name="Hipervínculo visitado" xfId="1117" builtinId="9" hidden="1"/>
    <cellStyle name="Hipervínculo visitado" xfId="1119" builtinId="9" hidden="1"/>
    <cellStyle name="Hipervínculo visitado" xfId="1121" builtinId="9" hidden="1"/>
    <cellStyle name="Hipervínculo visitado" xfId="1123" builtinId="9" hidden="1"/>
    <cellStyle name="Hipervínculo visitado" xfId="1125" builtinId="9" hidden="1"/>
    <cellStyle name="Hipervínculo visitado" xfId="1127" builtinId="9" hidden="1"/>
    <cellStyle name="Hipervínculo visitado" xfId="1129" builtinId="9" hidden="1"/>
    <cellStyle name="Hipervínculo visitado" xfId="1131" builtinId="9" hidden="1"/>
    <cellStyle name="Hipervínculo visitado" xfId="1133" builtinId="9" hidden="1"/>
    <cellStyle name="Hipervínculo visitado" xfId="1135" builtinId="9" hidden="1"/>
    <cellStyle name="Hipervínculo visitado" xfId="1137" builtinId="9" hidden="1"/>
    <cellStyle name="Hipervínculo visitado" xfId="1139" builtinId="9" hidden="1"/>
    <cellStyle name="Hipervínculo visitado" xfId="1141" builtinId="9" hidden="1"/>
    <cellStyle name="Hipervínculo visitado" xfId="1143" builtinId="9" hidden="1"/>
    <cellStyle name="Hipervínculo visitado" xfId="1145" builtinId="9" hidden="1"/>
    <cellStyle name="Hipervínculo visitado" xfId="1147" builtinId="9" hidden="1"/>
    <cellStyle name="Hipervínculo visitado" xfId="1149" builtinId="9" hidden="1"/>
    <cellStyle name="Hipervínculo visitado" xfId="1151" builtinId="9" hidden="1"/>
    <cellStyle name="Hipervínculo visitado" xfId="1153" builtinId="9" hidden="1"/>
    <cellStyle name="Hipervínculo visitado" xfId="1155" builtinId="9" hidden="1"/>
    <cellStyle name="Hipervínculo visitado" xfId="1157" builtinId="9" hidden="1"/>
    <cellStyle name="Hipervínculo visitado" xfId="1159" builtinId="9" hidden="1"/>
    <cellStyle name="Hipervínculo visitado" xfId="1161" builtinId="9" hidden="1"/>
    <cellStyle name="Hipervínculo visitado" xfId="1163" builtinId="9" hidden="1"/>
    <cellStyle name="Hipervínculo visitado" xfId="1165" builtinId="9" hidden="1"/>
    <cellStyle name="Hipervínculo visitado" xfId="1167" builtinId="9" hidden="1"/>
    <cellStyle name="Hipervínculo visitado" xfId="1169" builtinId="9" hidden="1"/>
    <cellStyle name="Hipervínculo visitado" xfId="1171" builtinId="9" hidden="1"/>
    <cellStyle name="Hipervínculo visitado" xfId="1173" builtinId="9" hidden="1"/>
    <cellStyle name="Hipervínculo visitado" xfId="1175" builtinId="9" hidden="1"/>
    <cellStyle name="Hipervínculo visitado" xfId="1177" builtinId="9" hidden="1"/>
    <cellStyle name="Hipervínculo visitado" xfId="1179" builtinId="9" hidden="1"/>
    <cellStyle name="Hipervínculo visitado" xfId="1181" builtinId="9" hidden="1"/>
    <cellStyle name="Hipervínculo visitado" xfId="1183" builtinId="9" hidden="1"/>
    <cellStyle name="Hipervínculo visitado" xfId="1185" builtinId="9" hidden="1"/>
    <cellStyle name="Hipervínculo visitado" xfId="1187" builtinId="9" hidden="1"/>
    <cellStyle name="Hipervínculo visitado" xfId="1189" builtinId="9" hidden="1"/>
    <cellStyle name="Hipervínculo visitado" xfId="1191" builtinId="9" hidden="1"/>
    <cellStyle name="Hipervínculo visitado" xfId="1193" builtinId="9" hidden="1"/>
    <cellStyle name="Hipervínculo visitado" xfId="1195" builtinId="9" hidden="1"/>
    <cellStyle name="Hipervínculo visitado" xfId="1197" builtinId="9" hidden="1"/>
    <cellStyle name="Hipervínculo visitado" xfId="1199" builtinId="9" hidden="1"/>
    <cellStyle name="Hipervínculo visitado" xfId="1201" builtinId="9" hidden="1"/>
    <cellStyle name="Millares [0]" xfId="413" builtinId="6"/>
    <cellStyle name="Normal" xfId="0" builtinId="0"/>
    <cellStyle name="Normal 2" xfId="1202" xr:uid="{D6F3731E-4754-435B-BC80-D8ADCCC5AC17}"/>
  </cellStyles>
  <dxfs count="0"/>
  <tableStyles count="0" defaultTableStyle="TableStyleMedium2" defaultPivotStyle="PivotStyleLight16"/>
  <colors>
    <mruColors>
      <color rgb="FF7F25C6"/>
      <color rgb="FF8E4AC6"/>
      <color rgb="FFA36DC7"/>
      <color rgb="FF38A2A4"/>
      <color rgb="FF4AC30E"/>
      <color rgb="FFC32D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59"/>
  <sheetViews>
    <sheetView zoomScale="58" zoomScaleNormal="77" workbookViewId="0">
      <selection activeCell="U2" sqref="U2:V3"/>
    </sheetView>
  </sheetViews>
  <sheetFormatPr baseColWidth="10" defaultRowHeight="14.5"/>
  <cols>
    <col min="1" max="1" width="12.7265625" style="16" bestFit="1" customWidth="1"/>
    <col min="2" max="2" width="19.90625" style="16" bestFit="1" customWidth="1"/>
    <col min="3" max="3" width="5.54296875" style="17" bestFit="1" customWidth="1"/>
    <col min="4" max="4" width="4.54296875" style="17" bestFit="1" customWidth="1"/>
    <col min="5" max="5" width="9.1796875" style="17" bestFit="1" customWidth="1"/>
    <col min="6" max="6" width="16.6328125" style="17" bestFit="1" customWidth="1"/>
    <col min="7" max="7" width="12.453125" style="17" bestFit="1" customWidth="1"/>
    <col min="8" max="8" width="11.26953125" style="17" bestFit="1" customWidth="1"/>
    <col min="9" max="9" width="11.453125" style="17" bestFit="1" customWidth="1"/>
    <col min="10" max="11" width="5.54296875" style="17" bestFit="1" customWidth="1"/>
    <col min="12" max="12" width="4.54296875" style="17" bestFit="1" customWidth="1"/>
    <col min="13" max="13" width="16.36328125" style="17" bestFit="1" customWidth="1"/>
    <col min="14" max="14" width="16.6328125" style="17" bestFit="1" customWidth="1"/>
    <col min="15" max="15" width="5.1796875" style="17" bestFit="1" customWidth="1"/>
    <col min="16" max="17" width="4.54296875" style="17" bestFit="1" customWidth="1"/>
    <col min="18" max="18" width="27.26953125" style="17" bestFit="1" customWidth="1"/>
    <col min="19" max="19" width="25" style="17" bestFit="1" customWidth="1"/>
    <col min="20" max="20" width="16.1796875" style="17" bestFit="1" customWidth="1"/>
    <col min="21" max="21" width="25.08984375" style="17" bestFit="1" customWidth="1"/>
    <col min="22" max="22" width="22.90625" style="17" bestFit="1" customWidth="1"/>
    <col min="23" max="23" width="10.26953125" style="17" bestFit="1" customWidth="1"/>
    <col min="24" max="24" width="6.81640625" style="17" bestFit="1" customWidth="1"/>
    <col min="25" max="25" width="9.08984375" style="17" bestFit="1" customWidth="1"/>
    <col min="26" max="29" width="10.81640625" style="16"/>
    <col min="30" max="16384" width="10.90625" style="16"/>
  </cols>
  <sheetData>
    <row r="2" spans="1:25" ht="28.5">
      <c r="C2" s="42" t="s">
        <v>35</v>
      </c>
      <c r="D2" s="42"/>
      <c r="E2" s="42"/>
      <c r="F2" s="42"/>
      <c r="G2" s="42"/>
      <c r="H2" s="42"/>
      <c r="I2" s="42"/>
      <c r="J2" s="46" t="s">
        <v>5</v>
      </c>
      <c r="K2" s="46"/>
      <c r="L2" s="46"/>
      <c r="M2" s="46"/>
      <c r="N2" s="46"/>
      <c r="O2" s="46"/>
      <c r="P2" s="46"/>
      <c r="Q2" s="46"/>
      <c r="R2" s="49" t="s">
        <v>18</v>
      </c>
      <c r="S2" s="49"/>
      <c r="T2" s="18"/>
      <c r="U2" s="49" t="s">
        <v>18</v>
      </c>
      <c r="V2" s="49"/>
      <c r="W2" s="18"/>
      <c r="X2" s="18"/>
      <c r="Y2" s="18"/>
    </row>
    <row r="3" spans="1:25" ht="18.5">
      <c r="B3" s="19" t="s">
        <v>0</v>
      </c>
      <c r="C3" s="43" t="s">
        <v>1</v>
      </c>
      <c r="D3" s="43" t="s">
        <v>2</v>
      </c>
      <c r="E3" s="43" t="s">
        <v>3</v>
      </c>
      <c r="F3" s="44" t="s">
        <v>4</v>
      </c>
      <c r="G3" s="45" t="s">
        <v>17</v>
      </c>
      <c r="H3" s="45" t="s">
        <v>21</v>
      </c>
      <c r="I3" s="45" t="s">
        <v>22</v>
      </c>
      <c r="J3" s="47" t="s">
        <v>6</v>
      </c>
      <c r="K3" s="48" t="s">
        <v>1</v>
      </c>
      <c r="L3" s="48" t="s">
        <v>2</v>
      </c>
      <c r="M3" s="48" t="s">
        <v>20</v>
      </c>
      <c r="N3" s="47" t="s">
        <v>4</v>
      </c>
      <c r="O3" s="47" t="s">
        <v>7</v>
      </c>
      <c r="P3" s="47" t="s">
        <v>8</v>
      </c>
      <c r="Q3" s="47" t="s">
        <v>9</v>
      </c>
      <c r="R3" s="50" t="s">
        <v>24</v>
      </c>
      <c r="S3" s="50" t="s">
        <v>25</v>
      </c>
      <c r="T3" s="19" t="s">
        <v>26</v>
      </c>
      <c r="U3" s="50" t="s">
        <v>28</v>
      </c>
      <c r="V3" s="50" t="s">
        <v>29</v>
      </c>
      <c r="W3" s="19" t="s">
        <v>19</v>
      </c>
      <c r="X3" s="20" t="s">
        <v>30</v>
      </c>
      <c r="Y3" s="21" t="s">
        <v>31</v>
      </c>
    </row>
    <row r="4" spans="1:25" ht="15.5">
      <c r="B4" s="22">
        <v>0</v>
      </c>
      <c r="C4" s="23">
        <v>65</v>
      </c>
      <c r="D4" s="23">
        <v>109</v>
      </c>
      <c r="E4" s="23">
        <v>83</v>
      </c>
      <c r="F4" s="24">
        <v>2</v>
      </c>
      <c r="G4" s="24"/>
      <c r="H4" s="24"/>
      <c r="I4" s="24"/>
      <c r="J4" s="25">
        <v>0.3</v>
      </c>
      <c r="K4" s="23">
        <v>676</v>
      </c>
      <c r="L4" s="23">
        <v>240</v>
      </c>
      <c r="M4" s="23">
        <v>153</v>
      </c>
      <c r="N4" s="26">
        <v>3.7</v>
      </c>
      <c r="O4" s="27">
        <v>0.25</v>
      </c>
      <c r="P4" s="28">
        <v>0.78</v>
      </c>
      <c r="Q4" s="28">
        <v>1.7</v>
      </c>
      <c r="R4" s="22">
        <v>600</v>
      </c>
      <c r="S4" s="22">
        <v>590</v>
      </c>
      <c r="T4" s="22">
        <f>R4*0.8</f>
        <v>480</v>
      </c>
      <c r="U4" s="22">
        <f>R4/1000</f>
        <v>0.6</v>
      </c>
      <c r="V4" s="22">
        <f>S4/1000</f>
        <v>0.59</v>
      </c>
      <c r="W4" s="29">
        <v>0.67</v>
      </c>
      <c r="X4" s="29">
        <v>0.48</v>
      </c>
      <c r="Y4" s="30">
        <v>4.5</v>
      </c>
    </row>
    <row r="5" spans="1:25" ht="15.5">
      <c r="B5" s="22">
        <v>3</v>
      </c>
      <c r="C5" s="23">
        <v>66</v>
      </c>
      <c r="D5" s="23">
        <v>110</v>
      </c>
      <c r="E5" s="23">
        <v>93</v>
      </c>
      <c r="F5" s="23">
        <v>2</v>
      </c>
      <c r="G5" s="23" t="s">
        <v>23</v>
      </c>
      <c r="H5" s="26">
        <v>0.2</v>
      </c>
      <c r="I5" s="26">
        <v>0.8</v>
      </c>
      <c r="J5" s="31">
        <v>0.34</v>
      </c>
      <c r="K5" s="23">
        <v>610</v>
      </c>
      <c r="L5" s="23">
        <v>254</v>
      </c>
      <c r="M5" s="23">
        <v>164</v>
      </c>
      <c r="N5" s="26">
        <v>3.7</v>
      </c>
      <c r="O5" s="27">
        <v>0.25</v>
      </c>
      <c r="P5" s="28">
        <v>0.78</v>
      </c>
      <c r="Q5" s="28">
        <v>1.7</v>
      </c>
      <c r="R5" s="22">
        <v>590</v>
      </c>
      <c r="S5" s="22">
        <v>470</v>
      </c>
      <c r="T5" s="22">
        <f t="shared" ref="T5:T59" si="0">R5*0.8</f>
        <v>472</v>
      </c>
      <c r="U5" s="22">
        <f t="shared" ref="U5:U59" si="1">R5/1000</f>
        <v>0.59</v>
      </c>
      <c r="V5" s="22">
        <f t="shared" ref="V5:V59" si="2">S5/1000</f>
        <v>0.47</v>
      </c>
      <c r="W5" s="32">
        <v>0.56000000000000005</v>
      </c>
      <c r="X5" s="29">
        <v>0.45</v>
      </c>
      <c r="Y5" s="30">
        <v>3.73</v>
      </c>
    </row>
    <row r="6" spans="1:25" ht="15.5">
      <c r="B6" s="22">
        <v>5</v>
      </c>
      <c r="C6" s="23">
        <v>56</v>
      </c>
      <c r="D6" s="23">
        <v>106</v>
      </c>
      <c r="E6" s="23">
        <v>91</v>
      </c>
      <c r="F6" s="23">
        <v>2</v>
      </c>
      <c r="G6" s="23"/>
      <c r="H6" s="26"/>
      <c r="I6" s="26"/>
      <c r="J6" s="31">
        <v>0.32</v>
      </c>
      <c r="K6" s="23">
        <v>675</v>
      </c>
      <c r="L6" s="23">
        <v>242</v>
      </c>
      <c r="M6" s="23">
        <v>162</v>
      </c>
      <c r="N6" s="26">
        <v>3.5</v>
      </c>
      <c r="O6" s="27">
        <v>0.25</v>
      </c>
      <c r="P6" s="28">
        <v>0.78</v>
      </c>
      <c r="Q6" s="28">
        <v>1.7</v>
      </c>
      <c r="R6" s="22">
        <v>560</v>
      </c>
      <c r="S6" s="22">
        <v>500</v>
      </c>
      <c r="T6" s="22">
        <f t="shared" si="0"/>
        <v>448</v>
      </c>
      <c r="U6" s="22">
        <f t="shared" si="1"/>
        <v>0.56000000000000005</v>
      </c>
      <c r="V6" s="22">
        <f t="shared" si="2"/>
        <v>0.5</v>
      </c>
      <c r="W6" s="29">
        <v>0.54</v>
      </c>
      <c r="X6" s="29">
        <v>0.46</v>
      </c>
      <c r="Y6" s="30">
        <v>4.24</v>
      </c>
    </row>
    <row r="7" spans="1:25" ht="15.5">
      <c r="B7" s="22">
        <v>7</v>
      </c>
      <c r="C7" s="23">
        <v>77</v>
      </c>
      <c r="D7" s="23">
        <v>115</v>
      </c>
      <c r="E7" s="23">
        <v>82</v>
      </c>
      <c r="F7" s="23">
        <v>2</v>
      </c>
      <c r="G7" s="23"/>
      <c r="H7" s="26"/>
      <c r="I7" s="26"/>
      <c r="J7" s="31">
        <v>0.3</v>
      </c>
      <c r="K7" s="23">
        <v>598</v>
      </c>
      <c r="L7" s="23">
        <v>266</v>
      </c>
      <c r="M7" s="23">
        <v>154</v>
      </c>
      <c r="N7" s="26">
        <v>3.5</v>
      </c>
      <c r="O7" s="27">
        <v>0.25</v>
      </c>
      <c r="P7" s="28">
        <v>0.78</v>
      </c>
      <c r="Q7" s="26">
        <v>1.7</v>
      </c>
      <c r="R7" s="22">
        <v>590</v>
      </c>
      <c r="S7" s="22">
        <v>430</v>
      </c>
      <c r="T7" s="22">
        <f t="shared" si="0"/>
        <v>472</v>
      </c>
      <c r="U7" s="22">
        <f t="shared" si="1"/>
        <v>0.59</v>
      </c>
      <c r="V7" s="22">
        <f t="shared" si="2"/>
        <v>0.43</v>
      </c>
      <c r="W7" s="29">
        <v>0.54999999999999771</v>
      </c>
      <c r="X7" s="29">
        <v>0.4</v>
      </c>
      <c r="Y7" s="30">
        <v>3.27</v>
      </c>
    </row>
    <row r="8" spans="1:25" ht="15.5">
      <c r="B8" s="22">
        <v>8</v>
      </c>
      <c r="C8" s="23">
        <v>74</v>
      </c>
      <c r="D8" s="23">
        <v>106</v>
      </c>
      <c r="E8" s="23">
        <v>92</v>
      </c>
      <c r="F8" s="23">
        <v>2</v>
      </c>
      <c r="G8" s="23"/>
      <c r="H8" s="26"/>
      <c r="I8" s="26"/>
      <c r="J8" s="31">
        <v>0.3</v>
      </c>
      <c r="K8" s="23">
        <v>646</v>
      </c>
      <c r="L8" s="23">
        <v>255</v>
      </c>
      <c r="M8" s="23">
        <v>152</v>
      </c>
      <c r="N8" s="26">
        <v>3.5</v>
      </c>
      <c r="O8" s="27">
        <v>0.25</v>
      </c>
      <c r="P8" s="28">
        <v>0.78</v>
      </c>
      <c r="Q8" s="26">
        <v>1.7</v>
      </c>
      <c r="R8" s="22">
        <v>580</v>
      </c>
      <c r="S8" s="22">
        <v>490</v>
      </c>
      <c r="T8" s="22">
        <f t="shared" si="0"/>
        <v>464</v>
      </c>
      <c r="U8" s="22">
        <f t="shared" si="1"/>
        <v>0.57999999999999996</v>
      </c>
      <c r="V8" s="22">
        <f t="shared" si="2"/>
        <v>0.49</v>
      </c>
      <c r="W8" s="29">
        <v>0.54</v>
      </c>
      <c r="X8" s="29">
        <v>0.39</v>
      </c>
      <c r="Y8" s="24">
        <v>3.96</v>
      </c>
    </row>
    <row r="9" spans="1:25" ht="15.5">
      <c r="B9" s="22">
        <v>9</v>
      </c>
      <c r="C9" s="23">
        <v>73</v>
      </c>
      <c r="D9" s="23">
        <v>103</v>
      </c>
      <c r="E9" s="23">
        <v>89</v>
      </c>
      <c r="F9" s="23">
        <v>2</v>
      </c>
      <c r="G9" s="23" t="s">
        <v>23</v>
      </c>
      <c r="H9" s="26">
        <v>0.2</v>
      </c>
      <c r="I9" s="26">
        <v>1.3</v>
      </c>
      <c r="J9" s="31">
        <v>0.32</v>
      </c>
      <c r="K9" s="24">
        <v>660</v>
      </c>
      <c r="L9" s="23">
        <v>234</v>
      </c>
      <c r="M9" s="23">
        <v>153</v>
      </c>
      <c r="N9" s="26">
        <v>3.5</v>
      </c>
      <c r="O9" s="27">
        <v>0.25</v>
      </c>
      <c r="P9" s="28">
        <v>0.78</v>
      </c>
      <c r="Q9" s="26">
        <v>1.7</v>
      </c>
      <c r="R9" s="22">
        <v>600</v>
      </c>
      <c r="S9" s="22">
        <v>500</v>
      </c>
      <c r="T9" s="22">
        <f t="shared" si="0"/>
        <v>480</v>
      </c>
      <c r="U9" s="22">
        <f t="shared" si="1"/>
        <v>0.6</v>
      </c>
      <c r="V9" s="22">
        <f t="shared" si="2"/>
        <v>0.5</v>
      </c>
      <c r="W9" s="29">
        <v>0.56000000000000005</v>
      </c>
      <c r="X9" s="29">
        <v>0.4</v>
      </c>
      <c r="Y9" s="24">
        <v>4.16</v>
      </c>
    </row>
    <row r="10" spans="1:25" ht="15.5">
      <c r="A10" s="16" t="s">
        <v>36</v>
      </c>
      <c r="B10" s="22">
        <v>10</v>
      </c>
      <c r="C10" s="23">
        <v>79</v>
      </c>
      <c r="D10" s="23">
        <v>120</v>
      </c>
      <c r="E10" s="23">
        <v>84</v>
      </c>
      <c r="F10" s="23">
        <v>2</v>
      </c>
      <c r="G10" s="23"/>
      <c r="H10" s="26"/>
      <c r="I10" s="26"/>
      <c r="J10" s="31">
        <v>0.3</v>
      </c>
      <c r="K10" s="23">
        <v>615</v>
      </c>
      <c r="L10" s="23">
        <v>247</v>
      </c>
      <c r="M10" s="23">
        <v>160</v>
      </c>
      <c r="N10" s="26">
        <v>3.9</v>
      </c>
      <c r="O10" s="27">
        <v>0.25</v>
      </c>
      <c r="P10" s="28">
        <v>0.78</v>
      </c>
      <c r="Q10" s="26">
        <v>1.7</v>
      </c>
      <c r="R10" s="22">
        <v>630</v>
      </c>
      <c r="S10" s="22">
        <v>450</v>
      </c>
      <c r="T10" s="22">
        <f t="shared" si="0"/>
        <v>504</v>
      </c>
      <c r="U10" s="22">
        <f t="shared" si="1"/>
        <v>0.63</v>
      </c>
      <c r="V10" s="22">
        <f t="shared" si="2"/>
        <v>0.45</v>
      </c>
      <c r="W10" s="29">
        <v>0.55000000000000004</v>
      </c>
      <c r="X10" s="29">
        <v>0.37</v>
      </c>
      <c r="Y10" s="30">
        <v>4.51</v>
      </c>
    </row>
    <row r="11" spans="1:25" ht="15.5">
      <c r="B11" s="22">
        <v>11</v>
      </c>
      <c r="C11" s="23">
        <v>71</v>
      </c>
      <c r="D11" s="23">
        <v>116</v>
      </c>
      <c r="E11" s="23">
        <v>73</v>
      </c>
      <c r="F11" s="23">
        <v>2</v>
      </c>
      <c r="G11" s="23"/>
      <c r="H11" s="26"/>
      <c r="I11" s="26"/>
      <c r="J11" s="31">
        <v>0.3</v>
      </c>
      <c r="K11" s="23">
        <v>648</v>
      </c>
      <c r="L11" s="23">
        <v>268</v>
      </c>
      <c r="M11" s="23">
        <v>166</v>
      </c>
      <c r="N11" s="26">
        <v>3.5</v>
      </c>
      <c r="O11" s="27">
        <v>0.25</v>
      </c>
      <c r="P11" s="28">
        <v>0.78</v>
      </c>
      <c r="Q11" s="26">
        <v>1.7</v>
      </c>
      <c r="R11" s="22">
        <v>600</v>
      </c>
      <c r="S11" s="22">
        <v>420</v>
      </c>
      <c r="T11" s="22">
        <f t="shared" si="0"/>
        <v>480</v>
      </c>
      <c r="U11" s="22">
        <f t="shared" si="1"/>
        <v>0.6</v>
      </c>
      <c r="V11" s="22">
        <f t="shared" si="2"/>
        <v>0.42</v>
      </c>
      <c r="W11" s="29">
        <v>0.56999999999999995</v>
      </c>
      <c r="X11" s="29">
        <v>0.38</v>
      </c>
      <c r="Y11" s="30">
        <v>4.4800000000000004</v>
      </c>
    </row>
    <row r="12" spans="1:25" ht="15.5">
      <c r="B12" s="22">
        <v>12</v>
      </c>
      <c r="C12" s="23">
        <v>77</v>
      </c>
      <c r="D12" s="23">
        <v>129</v>
      </c>
      <c r="E12" s="23">
        <v>74</v>
      </c>
      <c r="F12" s="23">
        <v>2</v>
      </c>
      <c r="G12" s="23" t="s">
        <v>23</v>
      </c>
      <c r="H12" s="26">
        <v>0.2</v>
      </c>
      <c r="I12" s="26">
        <v>1</v>
      </c>
      <c r="J12" s="31">
        <v>0.27</v>
      </c>
      <c r="K12" s="23">
        <v>671</v>
      </c>
      <c r="L12" s="23">
        <v>237</v>
      </c>
      <c r="M12" s="23">
        <v>171</v>
      </c>
      <c r="N12" s="26">
        <v>3.9</v>
      </c>
      <c r="O12" s="27">
        <v>0.25</v>
      </c>
      <c r="P12" s="28">
        <v>0.78</v>
      </c>
      <c r="Q12" s="26">
        <v>1.7</v>
      </c>
      <c r="R12" s="22">
        <v>620</v>
      </c>
      <c r="S12" s="22">
        <v>500</v>
      </c>
      <c r="T12" s="22">
        <f t="shared" si="0"/>
        <v>496</v>
      </c>
      <c r="U12" s="22">
        <f t="shared" si="1"/>
        <v>0.62</v>
      </c>
      <c r="V12" s="22">
        <f t="shared" si="2"/>
        <v>0.5</v>
      </c>
      <c r="W12" s="29">
        <v>0.55000000000000004</v>
      </c>
      <c r="X12" s="29">
        <v>0.37</v>
      </c>
      <c r="Y12" s="30">
        <v>4.5</v>
      </c>
    </row>
    <row r="13" spans="1:25" ht="15.5">
      <c r="B13" s="22">
        <v>13</v>
      </c>
      <c r="C13" s="23">
        <v>86</v>
      </c>
      <c r="D13" s="23">
        <v>135</v>
      </c>
      <c r="E13" s="23">
        <v>78</v>
      </c>
      <c r="F13" s="23">
        <v>2</v>
      </c>
      <c r="G13" s="23"/>
      <c r="H13" s="26"/>
      <c r="I13" s="26"/>
      <c r="J13" s="31">
        <v>0.28999999999999998</v>
      </c>
      <c r="K13" s="23">
        <v>640</v>
      </c>
      <c r="L13" s="23">
        <v>257</v>
      </c>
      <c r="M13" s="23">
        <v>178</v>
      </c>
      <c r="N13" s="26">
        <v>3.5</v>
      </c>
      <c r="O13" s="27">
        <v>0.25</v>
      </c>
      <c r="P13" s="28">
        <v>0.78</v>
      </c>
      <c r="Q13" s="26">
        <v>1.7</v>
      </c>
      <c r="R13" s="22">
        <v>580</v>
      </c>
      <c r="S13" s="22">
        <v>440</v>
      </c>
      <c r="T13" s="22">
        <f t="shared" si="0"/>
        <v>464</v>
      </c>
      <c r="U13" s="22">
        <f t="shared" si="1"/>
        <v>0.57999999999999996</v>
      </c>
      <c r="V13" s="22">
        <f t="shared" si="2"/>
        <v>0.44</v>
      </c>
      <c r="W13" s="29">
        <v>0.57999999999999996</v>
      </c>
      <c r="X13" s="29">
        <v>0.38</v>
      </c>
      <c r="Y13" s="30">
        <v>4.0999999999999996</v>
      </c>
    </row>
    <row r="14" spans="1:25" ht="15.5">
      <c r="B14" s="22">
        <v>15</v>
      </c>
      <c r="C14" s="23">
        <v>72</v>
      </c>
      <c r="D14" s="23">
        <v>112</v>
      </c>
      <c r="E14" s="23">
        <v>75</v>
      </c>
      <c r="F14" s="23">
        <v>2</v>
      </c>
      <c r="G14" s="23" t="s">
        <v>23</v>
      </c>
      <c r="H14" s="26">
        <v>0.2</v>
      </c>
      <c r="I14" s="26">
        <v>1</v>
      </c>
      <c r="J14" s="31">
        <v>0.3</v>
      </c>
      <c r="K14" s="23">
        <v>688</v>
      </c>
      <c r="L14" s="23">
        <v>237</v>
      </c>
      <c r="M14" s="23">
        <v>170</v>
      </c>
      <c r="N14" s="26">
        <v>3.9</v>
      </c>
      <c r="O14" s="27">
        <v>0.25</v>
      </c>
      <c r="P14" s="28">
        <v>0.78</v>
      </c>
      <c r="Q14" s="26">
        <v>1.7</v>
      </c>
      <c r="R14" s="22">
        <v>600</v>
      </c>
      <c r="S14" s="22">
        <v>510</v>
      </c>
      <c r="T14" s="22">
        <f t="shared" si="0"/>
        <v>480</v>
      </c>
      <c r="U14" s="22">
        <f t="shared" si="1"/>
        <v>0.6</v>
      </c>
      <c r="V14" s="22">
        <f t="shared" si="2"/>
        <v>0.51</v>
      </c>
      <c r="W14" s="29">
        <v>0.54</v>
      </c>
      <c r="X14" s="29">
        <v>0.38</v>
      </c>
      <c r="Y14" s="30">
        <v>3.96</v>
      </c>
    </row>
    <row r="15" spans="1:25" ht="15.5">
      <c r="B15" s="17">
        <v>22</v>
      </c>
      <c r="C15" s="23">
        <v>58</v>
      </c>
      <c r="D15" s="23">
        <v>116</v>
      </c>
      <c r="E15" s="23">
        <v>79</v>
      </c>
      <c r="F15" s="23">
        <v>2</v>
      </c>
      <c r="G15" s="23" t="s">
        <v>23</v>
      </c>
      <c r="H15" s="26">
        <v>0.2</v>
      </c>
      <c r="I15" s="26">
        <v>1</v>
      </c>
      <c r="J15" s="31">
        <v>0.28000000000000003</v>
      </c>
      <c r="K15" s="23">
        <v>667</v>
      </c>
      <c r="L15" s="23">
        <v>233</v>
      </c>
      <c r="M15" s="23">
        <v>182</v>
      </c>
      <c r="N15" s="26">
        <v>3.9</v>
      </c>
      <c r="O15" s="27">
        <v>0.25</v>
      </c>
      <c r="P15" s="28">
        <v>0.78</v>
      </c>
      <c r="Q15" s="26">
        <v>1.7</v>
      </c>
      <c r="R15" s="22">
        <v>600</v>
      </c>
      <c r="S15" s="22">
        <v>500</v>
      </c>
      <c r="T15" s="22">
        <f t="shared" si="0"/>
        <v>480</v>
      </c>
      <c r="U15" s="22">
        <f t="shared" si="1"/>
        <v>0.6</v>
      </c>
      <c r="V15" s="22">
        <f t="shared" si="2"/>
        <v>0.5</v>
      </c>
      <c r="W15" s="29">
        <v>0.56999999999999995</v>
      </c>
      <c r="X15" s="29">
        <v>0.45</v>
      </c>
      <c r="Y15" s="30">
        <v>4.1500000000000004</v>
      </c>
    </row>
    <row r="16" spans="1:25" ht="15.5">
      <c r="B16" s="22">
        <v>29</v>
      </c>
      <c r="C16" s="23">
        <v>50</v>
      </c>
      <c r="D16" s="23">
        <v>132</v>
      </c>
      <c r="E16" s="23">
        <v>75</v>
      </c>
      <c r="F16" s="23">
        <v>2</v>
      </c>
      <c r="G16" s="23" t="s">
        <v>23</v>
      </c>
      <c r="H16" s="26">
        <v>0.2</v>
      </c>
      <c r="I16" s="26">
        <v>1</v>
      </c>
      <c r="J16" s="31">
        <v>0.3</v>
      </c>
      <c r="K16" s="23">
        <v>659</v>
      </c>
      <c r="L16" s="23">
        <v>244</v>
      </c>
      <c r="M16" s="23">
        <v>177</v>
      </c>
      <c r="N16" s="26">
        <v>3.5</v>
      </c>
      <c r="O16" s="27">
        <v>0.25</v>
      </c>
      <c r="P16" s="28">
        <v>0.78</v>
      </c>
      <c r="Q16" s="26">
        <v>1.7</v>
      </c>
      <c r="R16" s="22">
        <v>600</v>
      </c>
      <c r="S16" s="22">
        <v>500</v>
      </c>
      <c r="T16" s="22">
        <f t="shared" si="0"/>
        <v>480</v>
      </c>
      <c r="U16" s="22">
        <f t="shared" si="1"/>
        <v>0.6</v>
      </c>
      <c r="V16" s="22">
        <f t="shared" si="2"/>
        <v>0.5</v>
      </c>
      <c r="W16" s="29">
        <v>0.63</v>
      </c>
      <c r="X16" s="29">
        <v>0.45</v>
      </c>
      <c r="Y16" s="30">
        <v>3.63</v>
      </c>
    </row>
    <row r="17" spans="1:25" ht="15.5">
      <c r="A17" s="15"/>
      <c r="B17" s="10">
        <v>36</v>
      </c>
      <c r="C17" s="34">
        <v>62</v>
      </c>
      <c r="D17" s="34">
        <v>122</v>
      </c>
      <c r="E17" s="34">
        <v>73</v>
      </c>
      <c r="F17" s="34">
        <v>2</v>
      </c>
      <c r="G17" s="34" t="s">
        <v>23</v>
      </c>
      <c r="H17" s="35">
        <v>0.2</v>
      </c>
      <c r="I17" s="35">
        <v>1.5</v>
      </c>
      <c r="J17" s="36">
        <v>0.33</v>
      </c>
      <c r="K17" s="34">
        <v>670</v>
      </c>
      <c r="L17" s="34">
        <v>242</v>
      </c>
      <c r="M17" s="10">
        <v>160</v>
      </c>
      <c r="N17" s="35">
        <v>3.5</v>
      </c>
      <c r="O17" s="37">
        <v>0.25</v>
      </c>
      <c r="P17" s="38">
        <v>0.78</v>
      </c>
      <c r="Q17" s="35">
        <v>1.7</v>
      </c>
      <c r="R17" s="10">
        <v>590</v>
      </c>
      <c r="S17" s="10">
        <v>480</v>
      </c>
      <c r="T17" s="10">
        <f t="shared" si="0"/>
        <v>472</v>
      </c>
      <c r="U17" s="10">
        <f t="shared" si="1"/>
        <v>0.59</v>
      </c>
      <c r="V17" s="10">
        <f t="shared" si="2"/>
        <v>0.48</v>
      </c>
      <c r="W17" s="39">
        <v>0.51999999999999824</v>
      </c>
      <c r="X17" s="39">
        <v>0.46</v>
      </c>
      <c r="Y17" s="40">
        <v>4.0599999999999996</v>
      </c>
    </row>
    <row r="18" spans="1:25" ht="15.5">
      <c r="B18" s="22">
        <v>0</v>
      </c>
      <c r="C18" s="23">
        <v>65</v>
      </c>
      <c r="D18" s="23">
        <v>109</v>
      </c>
      <c r="E18" s="23">
        <v>83</v>
      </c>
      <c r="F18" s="23">
        <v>2</v>
      </c>
      <c r="G18" s="23"/>
      <c r="H18" s="23"/>
      <c r="I18" s="23"/>
      <c r="J18" s="25">
        <v>0.3</v>
      </c>
      <c r="K18" s="23">
        <v>676</v>
      </c>
      <c r="L18" s="23">
        <v>240</v>
      </c>
      <c r="M18" s="23">
        <v>153</v>
      </c>
      <c r="N18" s="23">
        <v>4</v>
      </c>
      <c r="O18" s="27">
        <v>0.25</v>
      </c>
      <c r="P18" s="23">
        <v>1</v>
      </c>
      <c r="Q18" s="23">
        <v>2</v>
      </c>
      <c r="R18" s="22">
        <v>600</v>
      </c>
      <c r="S18" s="22">
        <v>590</v>
      </c>
      <c r="T18" s="22">
        <f t="shared" si="0"/>
        <v>480</v>
      </c>
      <c r="U18" s="22">
        <f t="shared" si="1"/>
        <v>0.6</v>
      </c>
      <c r="V18" s="22">
        <f t="shared" si="2"/>
        <v>0.59</v>
      </c>
      <c r="W18" s="29">
        <v>0.67</v>
      </c>
      <c r="X18" s="29">
        <v>0.48</v>
      </c>
      <c r="Y18" s="30">
        <v>4.5</v>
      </c>
    </row>
    <row r="19" spans="1:25" ht="15.5">
      <c r="B19" s="22">
        <v>3</v>
      </c>
      <c r="C19" s="23">
        <v>58</v>
      </c>
      <c r="D19" s="23">
        <v>102</v>
      </c>
      <c r="E19" s="23">
        <v>80</v>
      </c>
      <c r="F19" s="23">
        <v>2</v>
      </c>
      <c r="G19" s="23" t="s">
        <v>23</v>
      </c>
      <c r="H19" s="23">
        <v>0</v>
      </c>
      <c r="I19" s="26">
        <v>1</v>
      </c>
      <c r="J19" s="31">
        <v>0.34</v>
      </c>
      <c r="K19" s="23">
        <v>610</v>
      </c>
      <c r="L19" s="23">
        <v>254</v>
      </c>
      <c r="M19" s="23">
        <v>164</v>
      </c>
      <c r="N19" s="23">
        <v>4</v>
      </c>
      <c r="O19" s="27">
        <v>0.25</v>
      </c>
      <c r="P19" s="23">
        <v>1</v>
      </c>
      <c r="Q19" s="23">
        <v>2</v>
      </c>
      <c r="R19" s="22">
        <v>610</v>
      </c>
      <c r="S19" s="22">
        <v>540</v>
      </c>
      <c r="T19" s="22">
        <f t="shared" si="0"/>
        <v>488</v>
      </c>
      <c r="U19" s="22">
        <f t="shared" si="1"/>
        <v>0.61</v>
      </c>
      <c r="V19" s="22">
        <f t="shared" si="2"/>
        <v>0.54</v>
      </c>
      <c r="W19" s="29">
        <v>0.64</v>
      </c>
      <c r="X19" s="29">
        <v>0.46</v>
      </c>
      <c r="Y19" s="30">
        <v>3.13</v>
      </c>
    </row>
    <row r="20" spans="1:25" ht="15.5">
      <c r="B20" s="22">
        <v>5</v>
      </c>
      <c r="C20" s="23">
        <v>52</v>
      </c>
      <c r="D20" s="23">
        <v>109</v>
      </c>
      <c r="E20" s="23">
        <v>87</v>
      </c>
      <c r="F20" s="23">
        <v>2</v>
      </c>
      <c r="G20" s="23"/>
      <c r="H20" s="23"/>
      <c r="I20" s="26"/>
      <c r="J20" s="31">
        <v>0.32</v>
      </c>
      <c r="K20" s="23">
        <v>675</v>
      </c>
      <c r="L20" s="23">
        <v>242</v>
      </c>
      <c r="M20" s="23">
        <v>162</v>
      </c>
      <c r="N20" s="23">
        <v>4</v>
      </c>
      <c r="O20" s="27">
        <v>0.25</v>
      </c>
      <c r="P20" s="23">
        <v>1</v>
      </c>
      <c r="Q20" s="23">
        <v>2</v>
      </c>
      <c r="R20" s="22">
        <v>580</v>
      </c>
      <c r="S20" s="22">
        <v>510</v>
      </c>
      <c r="T20" s="22">
        <f t="shared" si="0"/>
        <v>464</v>
      </c>
      <c r="U20" s="22">
        <f t="shared" si="1"/>
        <v>0.57999999999999996</v>
      </c>
      <c r="V20" s="22">
        <f t="shared" si="2"/>
        <v>0.51</v>
      </c>
      <c r="W20" s="29">
        <v>0.54</v>
      </c>
      <c r="X20" s="29">
        <v>0.38</v>
      </c>
      <c r="Y20" s="30">
        <v>2.86</v>
      </c>
    </row>
    <row r="21" spans="1:25" ht="15.5">
      <c r="B21" s="22">
        <v>7</v>
      </c>
      <c r="C21" s="23">
        <v>70</v>
      </c>
      <c r="D21" s="23">
        <v>120</v>
      </c>
      <c r="E21" s="23">
        <v>82</v>
      </c>
      <c r="F21" s="23">
        <v>2</v>
      </c>
      <c r="G21" s="23"/>
      <c r="H21" s="23"/>
      <c r="I21" s="26"/>
      <c r="J21" s="31">
        <v>0.3</v>
      </c>
      <c r="K21" s="23">
        <v>598</v>
      </c>
      <c r="L21" s="23">
        <v>266</v>
      </c>
      <c r="M21" s="23">
        <v>154</v>
      </c>
      <c r="N21" s="23">
        <v>4</v>
      </c>
      <c r="O21" s="27">
        <v>0.25</v>
      </c>
      <c r="P21" s="23">
        <v>100</v>
      </c>
      <c r="Q21" s="23">
        <v>2</v>
      </c>
      <c r="R21" s="22">
        <v>560</v>
      </c>
      <c r="S21" s="22">
        <v>430</v>
      </c>
      <c r="T21" s="22">
        <f t="shared" si="0"/>
        <v>448</v>
      </c>
      <c r="U21" s="22">
        <f t="shared" si="1"/>
        <v>0.56000000000000005</v>
      </c>
      <c r="V21" s="22">
        <f t="shared" si="2"/>
        <v>0.43</v>
      </c>
      <c r="W21" s="29">
        <v>0.57000000000000106</v>
      </c>
      <c r="X21" s="29">
        <v>0.36</v>
      </c>
      <c r="Y21" s="30">
        <v>2.35</v>
      </c>
    </row>
    <row r="22" spans="1:25" ht="15.5">
      <c r="B22" s="22">
        <v>8</v>
      </c>
      <c r="C22" s="23">
        <v>76</v>
      </c>
      <c r="D22" s="23">
        <v>118</v>
      </c>
      <c r="E22" s="23">
        <v>80</v>
      </c>
      <c r="F22" s="23">
        <v>2</v>
      </c>
      <c r="G22" s="23"/>
      <c r="H22" s="23"/>
      <c r="I22" s="26"/>
      <c r="J22" s="31">
        <v>0.3</v>
      </c>
      <c r="K22" s="23">
        <v>646</v>
      </c>
      <c r="L22" s="23">
        <v>255</v>
      </c>
      <c r="M22" s="23">
        <v>152</v>
      </c>
      <c r="N22" s="23">
        <v>4</v>
      </c>
      <c r="O22" s="27">
        <v>0.25</v>
      </c>
      <c r="P22" s="23">
        <v>100</v>
      </c>
      <c r="Q22" s="23">
        <v>2</v>
      </c>
      <c r="R22" s="22">
        <v>620</v>
      </c>
      <c r="S22" s="22">
        <v>460</v>
      </c>
      <c r="T22" s="22">
        <f t="shared" si="0"/>
        <v>496</v>
      </c>
      <c r="U22" s="22">
        <f t="shared" si="1"/>
        <v>0.62</v>
      </c>
      <c r="V22" s="22">
        <f t="shared" si="2"/>
        <v>0.46</v>
      </c>
      <c r="W22" s="29">
        <v>0.52</v>
      </c>
      <c r="X22" s="29">
        <v>0.26</v>
      </c>
      <c r="Y22" s="30">
        <v>3.07</v>
      </c>
    </row>
    <row r="23" spans="1:25" ht="15.5">
      <c r="B23" s="22">
        <v>9</v>
      </c>
      <c r="C23" s="23">
        <v>81</v>
      </c>
      <c r="D23" s="23">
        <v>112</v>
      </c>
      <c r="E23" s="23">
        <v>86</v>
      </c>
      <c r="F23" s="23">
        <v>2</v>
      </c>
      <c r="G23" s="23" t="s">
        <v>23</v>
      </c>
      <c r="H23" s="23">
        <v>7</v>
      </c>
      <c r="I23" s="26">
        <v>1</v>
      </c>
      <c r="J23" s="31">
        <v>0.32</v>
      </c>
      <c r="K23" s="24">
        <v>660</v>
      </c>
      <c r="L23" s="23">
        <v>234</v>
      </c>
      <c r="M23" s="23">
        <v>153</v>
      </c>
      <c r="N23" s="23">
        <v>4</v>
      </c>
      <c r="O23" s="27">
        <v>0.25</v>
      </c>
      <c r="P23" s="23">
        <v>100</v>
      </c>
      <c r="Q23" s="23">
        <v>2</v>
      </c>
      <c r="R23" s="22">
        <v>595</v>
      </c>
      <c r="S23" s="22">
        <v>480</v>
      </c>
      <c r="T23" s="22">
        <f t="shared" si="0"/>
        <v>476</v>
      </c>
      <c r="U23" s="22">
        <f t="shared" si="1"/>
        <v>0.59499999999999997</v>
      </c>
      <c r="V23" s="22">
        <f t="shared" si="2"/>
        <v>0.48</v>
      </c>
      <c r="W23" s="29">
        <v>0.53</v>
      </c>
      <c r="X23" s="29">
        <v>0.11</v>
      </c>
      <c r="Y23" s="30">
        <v>2.77</v>
      </c>
    </row>
    <row r="24" spans="1:25" ht="15.5">
      <c r="A24" s="16" t="s">
        <v>32</v>
      </c>
      <c r="B24" s="22">
        <v>10</v>
      </c>
      <c r="C24" s="23">
        <v>121</v>
      </c>
      <c r="D24" s="23">
        <v>128</v>
      </c>
      <c r="E24" s="23">
        <v>68</v>
      </c>
      <c r="F24" s="23">
        <v>2</v>
      </c>
      <c r="G24" s="26"/>
      <c r="H24" s="23"/>
      <c r="I24" s="26"/>
      <c r="J24" s="31">
        <v>0.3</v>
      </c>
      <c r="K24" s="23">
        <v>615</v>
      </c>
      <c r="L24" s="23">
        <v>247</v>
      </c>
      <c r="M24" s="23">
        <v>160</v>
      </c>
      <c r="N24" s="23">
        <v>4</v>
      </c>
      <c r="O24" s="27">
        <v>0.25</v>
      </c>
      <c r="P24" s="23">
        <v>100</v>
      </c>
      <c r="Q24" s="23">
        <v>2</v>
      </c>
      <c r="R24" s="22">
        <v>610</v>
      </c>
      <c r="S24" s="22">
        <v>500</v>
      </c>
      <c r="T24" s="22">
        <f t="shared" si="0"/>
        <v>488</v>
      </c>
      <c r="U24" s="22">
        <f t="shared" si="1"/>
        <v>0.61</v>
      </c>
      <c r="V24" s="22">
        <f t="shared" si="2"/>
        <v>0.5</v>
      </c>
      <c r="W24" s="29">
        <v>0.5</v>
      </c>
      <c r="X24" s="29">
        <v>0.09</v>
      </c>
      <c r="Y24" s="30">
        <v>3.78</v>
      </c>
    </row>
    <row r="25" spans="1:25" ht="15.5">
      <c r="B25" s="22">
        <v>11</v>
      </c>
      <c r="C25" s="23">
        <v>148</v>
      </c>
      <c r="D25" s="23">
        <v>127</v>
      </c>
      <c r="E25" s="23">
        <v>65</v>
      </c>
      <c r="F25" s="22">
        <v>2</v>
      </c>
      <c r="G25" s="26"/>
      <c r="H25" s="22"/>
      <c r="I25" s="26"/>
      <c r="J25" s="31">
        <v>0.3</v>
      </c>
      <c r="K25" s="23">
        <v>648</v>
      </c>
      <c r="L25" s="23">
        <v>268</v>
      </c>
      <c r="M25" s="23">
        <v>166</v>
      </c>
      <c r="N25" s="23">
        <v>4</v>
      </c>
      <c r="O25" s="27">
        <v>0.25</v>
      </c>
      <c r="P25" s="23">
        <v>100</v>
      </c>
      <c r="Q25" s="23">
        <v>2</v>
      </c>
      <c r="R25" s="22">
        <v>630</v>
      </c>
      <c r="S25" s="22">
        <v>550</v>
      </c>
      <c r="T25" s="22">
        <f t="shared" si="0"/>
        <v>504</v>
      </c>
      <c r="U25" s="22">
        <f t="shared" si="1"/>
        <v>0.63</v>
      </c>
      <c r="V25" s="22">
        <f t="shared" si="2"/>
        <v>0.55000000000000004</v>
      </c>
      <c r="W25" s="29">
        <v>0.47</v>
      </c>
      <c r="X25" s="29">
        <v>0.12</v>
      </c>
      <c r="Y25" s="30">
        <v>3.03</v>
      </c>
    </row>
    <row r="26" spans="1:25" ht="15.5">
      <c r="B26" s="22">
        <v>12</v>
      </c>
      <c r="C26" s="23">
        <v>147</v>
      </c>
      <c r="D26" s="23">
        <v>140</v>
      </c>
      <c r="E26" s="23">
        <v>71</v>
      </c>
      <c r="F26" s="22">
        <v>2</v>
      </c>
      <c r="G26" s="23" t="s">
        <v>23</v>
      </c>
      <c r="H26" s="23">
        <v>15</v>
      </c>
      <c r="I26" s="26">
        <v>1.2</v>
      </c>
      <c r="J26" s="31">
        <v>0.27</v>
      </c>
      <c r="K26" s="23">
        <v>671</v>
      </c>
      <c r="L26" s="23">
        <v>237</v>
      </c>
      <c r="M26" s="23">
        <v>171</v>
      </c>
      <c r="N26" s="23">
        <v>4</v>
      </c>
      <c r="O26" s="27">
        <v>0.25</v>
      </c>
      <c r="P26" s="23">
        <v>100</v>
      </c>
      <c r="Q26" s="23">
        <v>2</v>
      </c>
      <c r="R26" s="22">
        <v>590</v>
      </c>
      <c r="S26" s="22">
        <v>480</v>
      </c>
      <c r="T26" s="22">
        <f t="shared" si="0"/>
        <v>472</v>
      </c>
      <c r="U26" s="22">
        <f t="shared" si="1"/>
        <v>0.59</v>
      </c>
      <c r="V26" s="22">
        <f t="shared" si="2"/>
        <v>0.48</v>
      </c>
      <c r="W26" s="29">
        <v>0.44</v>
      </c>
      <c r="X26" s="29">
        <v>0.04</v>
      </c>
      <c r="Y26" s="30">
        <v>3.6</v>
      </c>
    </row>
    <row r="27" spans="1:25" ht="15.5">
      <c r="B27" s="22">
        <v>13</v>
      </c>
      <c r="C27" s="23">
        <v>173</v>
      </c>
      <c r="D27" s="23">
        <v>130</v>
      </c>
      <c r="E27" s="23">
        <v>77</v>
      </c>
      <c r="F27" s="22">
        <v>2</v>
      </c>
      <c r="G27" s="23"/>
      <c r="H27" s="23"/>
      <c r="I27" s="26"/>
      <c r="J27" s="31">
        <v>0.28999999999999998</v>
      </c>
      <c r="K27" s="23">
        <v>640</v>
      </c>
      <c r="L27" s="23">
        <v>257</v>
      </c>
      <c r="M27" s="23">
        <v>178</v>
      </c>
      <c r="N27" s="23">
        <v>4</v>
      </c>
      <c r="O27" s="27">
        <v>0.25</v>
      </c>
      <c r="P27" s="23">
        <v>100</v>
      </c>
      <c r="Q27" s="23">
        <v>2</v>
      </c>
      <c r="R27" s="22">
        <v>630</v>
      </c>
      <c r="S27" s="22">
        <v>465</v>
      </c>
      <c r="T27" s="22">
        <f t="shared" si="0"/>
        <v>504</v>
      </c>
      <c r="U27" s="22">
        <f t="shared" si="1"/>
        <v>0.63</v>
      </c>
      <c r="V27" s="22">
        <f t="shared" si="2"/>
        <v>0.46500000000000002</v>
      </c>
      <c r="W27" s="29">
        <v>0.42</v>
      </c>
      <c r="X27" s="29">
        <v>0.02</v>
      </c>
      <c r="Y27" s="30">
        <v>3.88</v>
      </c>
    </row>
    <row r="28" spans="1:25" ht="15.5">
      <c r="B28" s="22">
        <v>15</v>
      </c>
      <c r="C28" s="23">
        <v>154</v>
      </c>
      <c r="D28" s="23">
        <v>117</v>
      </c>
      <c r="E28" s="23">
        <v>74</v>
      </c>
      <c r="F28" s="22">
        <v>2</v>
      </c>
      <c r="G28" s="23" t="s">
        <v>23</v>
      </c>
      <c r="H28" s="23">
        <v>19</v>
      </c>
      <c r="I28" s="26">
        <v>1</v>
      </c>
      <c r="J28" s="31">
        <v>0.3</v>
      </c>
      <c r="K28" s="23">
        <v>688</v>
      </c>
      <c r="L28" s="23">
        <v>237</v>
      </c>
      <c r="M28" s="23">
        <v>170</v>
      </c>
      <c r="N28" s="23">
        <v>4</v>
      </c>
      <c r="O28" s="27">
        <v>0.25</v>
      </c>
      <c r="P28" s="23">
        <v>100</v>
      </c>
      <c r="Q28" s="23">
        <v>2</v>
      </c>
      <c r="R28" s="22">
        <v>600</v>
      </c>
      <c r="S28" s="22">
        <v>490</v>
      </c>
      <c r="T28" s="22">
        <f t="shared" si="0"/>
        <v>480</v>
      </c>
      <c r="U28" s="22">
        <f t="shared" si="1"/>
        <v>0.6</v>
      </c>
      <c r="V28" s="22">
        <f t="shared" si="2"/>
        <v>0.49</v>
      </c>
      <c r="W28" s="29">
        <v>0.44</v>
      </c>
      <c r="X28" s="29">
        <v>0.03</v>
      </c>
      <c r="Y28" s="30">
        <v>4.18</v>
      </c>
    </row>
    <row r="29" spans="1:25" ht="15.5">
      <c r="B29" s="17">
        <v>22</v>
      </c>
      <c r="C29" s="23">
        <v>166</v>
      </c>
      <c r="D29" s="23">
        <v>128</v>
      </c>
      <c r="E29" s="23">
        <v>68</v>
      </c>
      <c r="F29" s="22">
        <v>2</v>
      </c>
      <c r="G29" s="23" t="s">
        <v>23</v>
      </c>
      <c r="H29" s="23">
        <v>23</v>
      </c>
      <c r="I29" s="26">
        <v>1.2</v>
      </c>
      <c r="J29" s="31">
        <v>0.28000000000000003</v>
      </c>
      <c r="K29" s="23">
        <v>667</v>
      </c>
      <c r="L29" s="23">
        <v>233</v>
      </c>
      <c r="M29" s="23">
        <v>182</v>
      </c>
      <c r="N29" s="23">
        <v>4</v>
      </c>
      <c r="O29" s="27">
        <v>0.25</v>
      </c>
      <c r="P29" s="23">
        <v>100</v>
      </c>
      <c r="Q29" s="23">
        <v>2</v>
      </c>
      <c r="R29" s="22">
        <v>590</v>
      </c>
      <c r="S29" s="22">
        <v>500</v>
      </c>
      <c r="T29" s="22">
        <f t="shared" si="0"/>
        <v>472</v>
      </c>
      <c r="U29" s="22">
        <f t="shared" si="1"/>
        <v>0.59</v>
      </c>
      <c r="V29" s="22">
        <f t="shared" si="2"/>
        <v>0.5</v>
      </c>
      <c r="W29" s="29">
        <v>0.47</v>
      </c>
      <c r="X29" s="29">
        <v>0</v>
      </c>
      <c r="Y29" s="30">
        <v>4.3099999999999996</v>
      </c>
    </row>
    <row r="30" spans="1:25" ht="15.5">
      <c r="B30" s="22">
        <v>29</v>
      </c>
      <c r="C30" s="22">
        <v>150</v>
      </c>
      <c r="D30" s="22">
        <v>120</v>
      </c>
      <c r="E30" s="23">
        <v>65</v>
      </c>
      <c r="F30" s="22">
        <v>2</v>
      </c>
      <c r="G30" s="23">
        <v>0</v>
      </c>
      <c r="H30" s="23">
        <v>28</v>
      </c>
      <c r="I30" s="26">
        <v>1.5</v>
      </c>
      <c r="J30" s="31">
        <v>0.3</v>
      </c>
      <c r="K30" s="23">
        <v>659</v>
      </c>
      <c r="L30" s="23">
        <v>244</v>
      </c>
      <c r="M30" s="23">
        <v>177</v>
      </c>
      <c r="N30" s="23">
        <v>4</v>
      </c>
      <c r="O30" s="27">
        <v>0.25</v>
      </c>
      <c r="P30" s="23">
        <v>100</v>
      </c>
      <c r="Q30" s="23">
        <v>2</v>
      </c>
      <c r="R30" s="22">
        <v>590</v>
      </c>
      <c r="S30" s="22">
        <v>480</v>
      </c>
      <c r="T30" s="22">
        <f t="shared" si="0"/>
        <v>472</v>
      </c>
      <c r="U30" s="22">
        <f t="shared" si="1"/>
        <v>0.59</v>
      </c>
      <c r="V30" s="22">
        <f t="shared" si="2"/>
        <v>0.48</v>
      </c>
      <c r="W30" s="33">
        <v>0.5</v>
      </c>
      <c r="X30" s="29">
        <v>0</v>
      </c>
      <c r="Y30" s="30">
        <v>3.3</v>
      </c>
    </row>
    <row r="31" spans="1:25" ht="15.5">
      <c r="A31" s="41"/>
      <c r="B31" s="10">
        <v>36</v>
      </c>
      <c r="C31" s="34">
        <v>125</v>
      </c>
      <c r="D31" s="34">
        <v>128</v>
      </c>
      <c r="E31" s="34">
        <v>64</v>
      </c>
      <c r="F31" s="10">
        <v>2</v>
      </c>
      <c r="G31" s="34">
        <v>0</v>
      </c>
      <c r="H31" s="34">
        <v>14</v>
      </c>
      <c r="I31" s="35">
        <v>1.5</v>
      </c>
      <c r="J31" s="36">
        <v>0.33</v>
      </c>
      <c r="K31" s="34">
        <v>670</v>
      </c>
      <c r="L31" s="34">
        <v>242</v>
      </c>
      <c r="M31" s="10">
        <v>160</v>
      </c>
      <c r="N31" s="34">
        <v>4</v>
      </c>
      <c r="O31" s="37">
        <v>0.25</v>
      </c>
      <c r="P31" s="34">
        <v>1</v>
      </c>
      <c r="Q31" s="34">
        <v>2</v>
      </c>
      <c r="R31" s="10">
        <v>600</v>
      </c>
      <c r="S31" s="10">
        <v>480</v>
      </c>
      <c r="T31" s="10">
        <f t="shared" si="0"/>
        <v>480</v>
      </c>
      <c r="U31" s="10">
        <f t="shared" si="1"/>
        <v>0.6</v>
      </c>
      <c r="V31" s="10">
        <f t="shared" si="2"/>
        <v>0.48</v>
      </c>
      <c r="W31" s="39">
        <v>0.46</v>
      </c>
      <c r="X31" s="39">
        <v>0</v>
      </c>
      <c r="Y31" s="40">
        <v>3.8</v>
      </c>
    </row>
    <row r="32" spans="1:25" ht="15.5">
      <c r="B32" s="22">
        <v>0</v>
      </c>
      <c r="C32" s="23">
        <v>65</v>
      </c>
      <c r="D32" s="23">
        <v>109</v>
      </c>
      <c r="E32" s="23">
        <v>83</v>
      </c>
      <c r="F32" s="23">
        <v>2</v>
      </c>
      <c r="G32" s="23"/>
      <c r="H32" s="23"/>
      <c r="I32" s="23"/>
      <c r="J32" s="25">
        <v>0.3</v>
      </c>
      <c r="K32" s="23">
        <v>676</v>
      </c>
      <c r="L32" s="23">
        <v>240</v>
      </c>
      <c r="M32" s="23">
        <v>153</v>
      </c>
      <c r="N32" s="23">
        <v>4</v>
      </c>
      <c r="O32" s="27">
        <v>0.25</v>
      </c>
      <c r="P32" s="26">
        <v>0.78</v>
      </c>
      <c r="Q32" s="23">
        <v>2</v>
      </c>
      <c r="R32" s="22">
        <v>600</v>
      </c>
      <c r="S32" s="22">
        <v>590</v>
      </c>
      <c r="T32" s="22">
        <f t="shared" si="0"/>
        <v>480</v>
      </c>
      <c r="U32" s="22">
        <f t="shared" si="1"/>
        <v>0.6</v>
      </c>
      <c r="V32" s="22">
        <f t="shared" si="2"/>
        <v>0.59</v>
      </c>
      <c r="W32" s="29">
        <v>0.67</v>
      </c>
      <c r="X32" s="29">
        <v>0.48</v>
      </c>
      <c r="Y32" s="24">
        <v>4.5</v>
      </c>
    </row>
    <row r="33" spans="1:25" ht="15.5">
      <c r="B33" s="22">
        <v>3</v>
      </c>
      <c r="C33" s="23">
        <v>64</v>
      </c>
      <c r="D33" s="23">
        <v>116</v>
      </c>
      <c r="E33" s="23">
        <v>86</v>
      </c>
      <c r="F33" s="23">
        <v>2</v>
      </c>
      <c r="G33" s="23" t="s">
        <v>23</v>
      </c>
      <c r="H33" s="26">
        <v>0.2</v>
      </c>
      <c r="I33" s="26">
        <v>0.8</v>
      </c>
      <c r="J33" s="31">
        <v>0.34</v>
      </c>
      <c r="K33" s="23">
        <v>610</v>
      </c>
      <c r="L33" s="23">
        <v>254</v>
      </c>
      <c r="M33" s="23">
        <v>164</v>
      </c>
      <c r="N33" s="23">
        <v>4</v>
      </c>
      <c r="O33" s="27">
        <v>0.25</v>
      </c>
      <c r="P33" s="26">
        <v>0.78</v>
      </c>
      <c r="Q33" s="23">
        <v>2</v>
      </c>
      <c r="R33" s="22">
        <v>600</v>
      </c>
      <c r="S33" s="22">
        <v>500</v>
      </c>
      <c r="T33" s="22">
        <f t="shared" si="0"/>
        <v>480</v>
      </c>
      <c r="U33" s="22">
        <f t="shared" si="1"/>
        <v>0.6</v>
      </c>
      <c r="V33" s="22">
        <f t="shared" si="2"/>
        <v>0.5</v>
      </c>
      <c r="W33" s="29">
        <v>0.65999999999999948</v>
      </c>
      <c r="X33" s="29">
        <v>0.48</v>
      </c>
      <c r="Y33" s="30">
        <v>3.95</v>
      </c>
    </row>
    <row r="34" spans="1:25" ht="15.5">
      <c r="B34" s="22">
        <v>5</v>
      </c>
      <c r="C34" s="23">
        <v>63</v>
      </c>
      <c r="D34" s="23">
        <v>118</v>
      </c>
      <c r="E34" s="23">
        <v>84</v>
      </c>
      <c r="F34" s="23">
        <v>2</v>
      </c>
      <c r="G34" s="23"/>
      <c r="H34" s="26"/>
      <c r="I34" s="26"/>
      <c r="J34" s="31">
        <v>0.32</v>
      </c>
      <c r="K34" s="23">
        <v>675</v>
      </c>
      <c r="L34" s="23">
        <v>242</v>
      </c>
      <c r="M34" s="23">
        <v>162</v>
      </c>
      <c r="N34" s="23">
        <v>4</v>
      </c>
      <c r="O34" s="27">
        <v>0.25</v>
      </c>
      <c r="P34" s="26">
        <v>0.78</v>
      </c>
      <c r="Q34" s="23">
        <v>2</v>
      </c>
      <c r="R34" s="22">
        <v>600</v>
      </c>
      <c r="S34" s="22">
        <v>500</v>
      </c>
      <c r="T34" s="22">
        <f t="shared" si="0"/>
        <v>480</v>
      </c>
      <c r="U34" s="22">
        <f t="shared" si="1"/>
        <v>0.6</v>
      </c>
      <c r="V34" s="22">
        <f t="shared" si="2"/>
        <v>0.5</v>
      </c>
      <c r="W34" s="29">
        <v>0.6</v>
      </c>
      <c r="X34" s="29">
        <v>0.4</v>
      </c>
      <c r="Y34" s="30">
        <v>3.85</v>
      </c>
    </row>
    <row r="35" spans="1:25" ht="15.5">
      <c r="B35" s="22">
        <v>7</v>
      </c>
      <c r="C35" s="23">
        <v>87</v>
      </c>
      <c r="D35" s="23">
        <v>110</v>
      </c>
      <c r="E35" s="23">
        <v>90</v>
      </c>
      <c r="F35" s="23">
        <v>2</v>
      </c>
      <c r="G35" s="23"/>
      <c r="H35" s="26"/>
      <c r="I35" s="26"/>
      <c r="J35" s="31">
        <v>0.3</v>
      </c>
      <c r="K35" s="23">
        <v>598</v>
      </c>
      <c r="L35" s="23">
        <v>266</v>
      </c>
      <c r="M35" s="23">
        <v>154</v>
      </c>
      <c r="N35" s="23">
        <v>4</v>
      </c>
      <c r="O35" s="23">
        <v>100</v>
      </c>
      <c r="P35" s="26">
        <v>0.78</v>
      </c>
      <c r="Q35" s="23">
        <v>2</v>
      </c>
      <c r="R35" s="22">
        <v>610</v>
      </c>
      <c r="S35" s="22">
        <v>420</v>
      </c>
      <c r="T35" s="22">
        <f t="shared" si="0"/>
        <v>488</v>
      </c>
      <c r="U35" s="22">
        <f t="shared" si="1"/>
        <v>0.61</v>
      </c>
      <c r="V35" s="22">
        <f t="shared" si="2"/>
        <v>0.42</v>
      </c>
      <c r="W35" s="29">
        <v>0.55999999999999905</v>
      </c>
      <c r="X35" s="29">
        <v>0.43</v>
      </c>
      <c r="Y35" s="30">
        <v>3.11</v>
      </c>
    </row>
    <row r="36" spans="1:25" ht="15.5">
      <c r="B36" s="22">
        <v>8</v>
      </c>
      <c r="C36" s="23">
        <v>82</v>
      </c>
      <c r="D36" s="23">
        <v>106</v>
      </c>
      <c r="E36" s="23">
        <v>92</v>
      </c>
      <c r="F36" s="23">
        <v>2</v>
      </c>
      <c r="G36" s="23"/>
      <c r="H36" s="26"/>
      <c r="I36" s="26"/>
      <c r="J36" s="31">
        <v>0.3</v>
      </c>
      <c r="K36" s="23">
        <v>646</v>
      </c>
      <c r="L36" s="23">
        <v>255</v>
      </c>
      <c r="M36" s="23">
        <v>152</v>
      </c>
      <c r="N36" s="23">
        <v>4</v>
      </c>
      <c r="O36" s="23">
        <v>100</v>
      </c>
      <c r="P36" s="26">
        <v>0.78</v>
      </c>
      <c r="Q36" s="23">
        <v>2</v>
      </c>
      <c r="R36" s="22">
        <v>580</v>
      </c>
      <c r="S36" s="22">
        <v>420</v>
      </c>
      <c r="T36" s="22">
        <f t="shared" si="0"/>
        <v>464</v>
      </c>
      <c r="U36" s="22">
        <f t="shared" si="1"/>
        <v>0.57999999999999996</v>
      </c>
      <c r="V36" s="22">
        <f t="shared" si="2"/>
        <v>0.42</v>
      </c>
      <c r="W36" s="29">
        <v>0.54</v>
      </c>
      <c r="X36" s="29">
        <v>0.28999999999999998</v>
      </c>
      <c r="Y36" s="30">
        <v>2.0499999999999998</v>
      </c>
    </row>
    <row r="37" spans="1:25" ht="15.5">
      <c r="B37" s="22">
        <v>9</v>
      </c>
      <c r="C37" s="23">
        <v>69</v>
      </c>
      <c r="D37" s="23">
        <v>110</v>
      </c>
      <c r="E37" s="23">
        <v>86</v>
      </c>
      <c r="F37" s="23">
        <v>2</v>
      </c>
      <c r="G37" s="23">
        <v>4</v>
      </c>
      <c r="H37" s="26" t="s">
        <v>27</v>
      </c>
      <c r="I37" s="26">
        <v>1</v>
      </c>
      <c r="J37" s="31">
        <v>0.32</v>
      </c>
      <c r="K37" s="24">
        <v>660</v>
      </c>
      <c r="L37" s="23">
        <v>234</v>
      </c>
      <c r="M37" s="23">
        <v>153</v>
      </c>
      <c r="N37" s="23">
        <v>4</v>
      </c>
      <c r="O37" s="23">
        <v>100</v>
      </c>
      <c r="P37" s="26">
        <v>0.78</v>
      </c>
      <c r="Q37" s="23">
        <v>2</v>
      </c>
      <c r="R37" s="22">
        <v>600</v>
      </c>
      <c r="S37" s="22">
        <v>480</v>
      </c>
      <c r="T37" s="22">
        <f t="shared" si="0"/>
        <v>480</v>
      </c>
      <c r="U37" s="22">
        <f t="shared" si="1"/>
        <v>0.6</v>
      </c>
      <c r="V37" s="22">
        <f t="shared" si="2"/>
        <v>0.48</v>
      </c>
      <c r="W37" s="29">
        <v>0.59999999999999776</v>
      </c>
      <c r="X37" s="29">
        <v>0.15</v>
      </c>
      <c r="Y37" s="30">
        <v>2.87</v>
      </c>
    </row>
    <row r="38" spans="1:25" ht="15.5">
      <c r="B38" s="22">
        <v>10</v>
      </c>
      <c r="C38" s="23">
        <v>73</v>
      </c>
      <c r="D38" s="23">
        <v>112</v>
      </c>
      <c r="E38" s="23">
        <v>90</v>
      </c>
      <c r="F38" s="23">
        <v>2</v>
      </c>
      <c r="G38" s="23"/>
      <c r="H38" s="26"/>
      <c r="I38" s="26"/>
      <c r="J38" s="31">
        <v>0.3</v>
      </c>
      <c r="K38" s="23">
        <v>615</v>
      </c>
      <c r="L38" s="23">
        <v>247</v>
      </c>
      <c r="M38" s="23">
        <v>160</v>
      </c>
      <c r="N38" s="23">
        <v>4</v>
      </c>
      <c r="O38" s="23">
        <v>100</v>
      </c>
      <c r="P38" s="26">
        <v>0.78</v>
      </c>
      <c r="Q38" s="23">
        <v>2</v>
      </c>
      <c r="R38" s="22">
        <v>590</v>
      </c>
      <c r="S38" s="22">
        <v>480</v>
      </c>
      <c r="T38" s="22">
        <f t="shared" si="0"/>
        <v>472</v>
      </c>
      <c r="U38" s="22">
        <f t="shared" si="1"/>
        <v>0.59</v>
      </c>
      <c r="V38" s="22">
        <f t="shared" si="2"/>
        <v>0.48</v>
      </c>
      <c r="W38" s="29">
        <v>0.60999999999999943</v>
      </c>
      <c r="X38" s="29">
        <v>0.19</v>
      </c>
      <c r="Y38" s="30">
        <v>2.5499999999999998</v>
      </c>
    </row>
    <row r="39" spans="1:25" ht="15.5">
      <c r="A39" s="16" t="s">
        <v>33</v>
      </c>
      <c r="B39" s="22">
        <v>11</v>
      </c>
      <c r="C39" s="23">
        <v>81</v>
      </c>
      <c r="D39" s="23">
        <v>119</v>
      </c>
      <c r="E39" s="23">
        <v>98</v>
      </c>
      <c r="F39" s="23">
        <v>2</v>
      </c>
      <c r="G39" s="23"/>
      <c r="H39" s="26"/>
      <c r="I39" s="26"/>
      <c r="J39" s="31">
        <v>0.3</v>
      </c>
      <c r="K39" s="23">
        <v>648</v>
      </c>
      <c r="L39" s="23">
        <v>268</v>
      </c>
      <c r="M39" s="23">
        <v>166</v>
      </c>
      <c r="N39" s="23">
        <v>4</v>
      </c>
      <c r="O39" s="23">
        <v>100</v>
      </c>
      <c r="P39" s="26">
        <v>0.78</v>
      </c>
      <c r="Q39" s="23">
        <v>2</v>
      </c>
      <c r="R39" s="22">
        <v>600</v>
      </c>
      <c r="S39" s="22">
        <v>485</v>
      </c>
      <c r="T39" s="22">
        <f t="shared" si="0"/>
        <v>480</v>
      </c>
      <c r="U39" s="22">
        <f t="shared" si="1"/>
        <v>0.6</v>
      </c>
      <c r="V39" s="22">
        <f t="shared" si="2"/>
        <v>0.48499999999999999</v>
      </c>
      <c r="W39" s="29">
        <v>0.56999999999999995</v>
      </c>
      <c r="X39" s="29">
        <v>0.2</v>
      </c>
      <c r="Y39" s="30">
        <v>2.5499999999999998</v>
      </c>
    </row>
    <row r="40" spans="1:25" ht="15.5">
      <c r="B40" s="22">
        <v>12</v>
      </c>
      <c r="C40" s="23">
        <v>80</v>
      </c>
      <c r="D40" s="23">
        <v>136</v>
      </c>
      <c r="E40" s="23">
        <v>69</v>
      </c>
      <c r="F40" s="23">
        <v>2</v>
      </c>
      <c r="G40" s="23">
        <v>20</v>
      </c>
      <c r="H40" s="26">
        <v>0.6</v>
      </c>
      <c r="I40" s="26">
        <v>1.3</v>
      </c>
      <c r="J40" s="31">
        <v>0.27</v>
      </c>
      <c r="K40" s="23">
        <v>671</v>
      </c>
      <c r="L40" s="23">
        <v>237</v>
      </c>
      <c r="M40" s="23">
        <v>171</v>
      </c>
      <c r="N40" s="23">
        <v>4</v>
      </c>
      <c r="O40" s="23">
        <v>100</v>
      </c>
      <c r="P40" s="26">
        <v>0.78</v>
      </c>
      <c r="Q40" s="23">
        <v>2</v>
      </c>
      <c r="R40" s="22">
        <v>600</v>
      </c>
      <c r="S40" s="22">
        <v>520</v>
      </c>
      <c r="T40" s="22">
        <f t="shared" si="0"/>
        <v>480</v>
      </c>
      <c r="U40" s="22">
        <f t="shared" si="1"/>
        <v>0.6</v>
      </c>
      <c r="V40" s="22">
        <f t="shared" si="2"/>
        <v>0.52</v>
      </c>
      <c r="W40" s="29">
        <v>0.61</v>
      </c>
      <c r="X40" s="29">
        <v>0.2</v>
      </c>
      <c r="Y40" s="30">
        <v>2.9</v>
      </c>
    </row>
    <row r="41" spans="1:25" ht="15.5">
      <c r="B41" s="22">
        <v>13</v>
      </c>
      <c r="C41" s="23">
        <v>124</v>
      </c>
      <c r="D41" s="23">
        <v>147</v>
      </c>
      <c r="E41" s="23">
        <v>76</v>
      </c>
      <c r="F41" s="23">
        <v>2</v>
      </c>
      <c r="G41" s="23"/>
      <c r="H41" s="26"/>
      <c r="I41" s="26"/>
      <c r="J41" s="31">
        <v>0.28999999999999998</v>
      </c>
      <c r="K41" s="23">
        <v>640</v>
      </c>
      <c r="L41" s="23">
        <v>257</v>
      </c>
      <c r="M41" s="23">
        <v>178</v>
      </c>
      <c r="N41" s="23">
        <v>4</v>
      </c>
      <c r="O41" s="23">
        <v>100</v>
      </c>
      <c r="P41" s="26">
        <v>0.78</v>
      </c>
      <c r="Q41" s="23">
        <v>2</v>
      </c>
      <c r="R41" s="22">
        <v>600</v>
      </c>
      <c r="S41" s="22">
        <v>460</v>
      </c>
      <c r="T41" s="22">
        <f t="shared" si="0"/>
        <v>480</v>
      </c>
      <c r="U41" s="22">
        <f t="shared" si="1"/>
        <v>0.6</v>
      </c>
      <c r="V41" s="22">
        <f t="shared" si="2"/>
        <v>0.46</v>
      </c>
      <c r="W41" s="29">
        <v>0.65999999999999948</v>
      </c>
      <c r="X41" s="29">
        <v>0.19</v>
      </c>
      <c r="Y41" s="30">
        <v>2.81</v>
      </c>
    </row>
    <row r="42" spans="1:25" ht="15.5">
      <c r="B42" s="22">
        <v>15</v>
      </c>
      <c r="C42" s="23">
        <v>106</v>
      </c>
      <c r="D42" s="23">
        <v>142</v>
      </c>
      <c r="E42" s="23">
        <v>60</v>
      </c>
      <c r="F42" s="23">
        <v>2</v>
      </c>
      <c r="G42" s="23">
        <v>26</v>
      </c>
      <c r="H42" s="26">
        <v>0.6</v>
      </c>
      <c r="I42" s="26">
        <v>1.2</v>
      </c>
      <c r="J42" s="31">
        <v>0.3</v>
      </c>
      <c r="K42" s="23">
        <v>688</v>
      </c>
      <c r="L42" s="23">
        <v>237</v>
      </c>
      <c r="M42" s="23">
        <v>170</v>
      </c>
      <c r="N42" s="23">
        <v>4</v>
      </c>
      <c r="O42" s="23">
        <v>100</v>
      </c>
      <c r="P42" s="26">
        <v>0.78</v>
      </c>
      <c r="Q42" s="23">
        <v>2</v>
      </c>
      <c r="R42" s="22">
        <v>600</v>
      </c>
      <c r="S42" s="22">
        <v>530</v>
      </c>
      <c r="T42" s="22">
        <f t="shared" si="0"/>
        <v>480</v>
      </c>
      <c r="U42" s="22">
        <f t="shared" si="1"/>
        <v>0.6</v>
      </c>
      <c r="V42" s="22">
        <f t="shared" si="2"/>
        <v>0.53</v>
      </c>
      <c r="W42" s="29">
        <v>0.68</v>
      </c>
      <c r="X42" s="29">
        <v>0.18</v>
      </c>
      <c r="Y42" s="30">
        <v>5.07</v>
      </c>
    </row>
    <row r="43" spans="1:25" ht="15.5">
      <c r="B43" s="17">
        <v>22</v>
      </c>
      <c r="C43" s="23">
        <v>152</v>
      </c>
      <c r="D43" s="23">
        <v>157</v>
      </c>
      <c r="E43" s="23">
        <v>73</v>
      </c>
      <c r="F43" s="23">
        <v>2</v>
      </c>
      <c r="G43" s="23">
        <v>20</v>
      </c>
      <c r="H43" s="26">
        <v>0.3</v>
      </c>
      <c r="I43" s="26">
        <v>1</v>
      </c>
      <c r="J43" s="31">
        <v>0.28000000000000003</v>
      </c>
      <c r="K43" s="23">
        <v>667</v>
      </c>
      <c r="L43" s="23">
        <v>233</v>
      </c>
      <c r="M43" s="23">
        <v>182</v>
      </c>
      <c r="N43" s="23">
        <v>4</v>
      </c>
      <c r="O43" s="23">
        <v>100</v>
      </c>
      <c r="P43" s="26">
        <v>0.78</v>
      </c>
      <c r="Q43" s="23">
        <v>2</v>
      </c>
      <c r="R43" s="22">
        <v>610</v>
      </c>
      <c r="S43" s="22">
        <v>510</v>
      </c>
      <c r="T43" s="22">
        <f t="shared" si="0"/>
        <v>488</v>
      </c>
      <c r="U43" s="22">
        <f t="shared" si="1"/>
        <v>0.61</v>
      </c>
      <c r="V43" s="22">
        <f t="shared" si="2"/>
        <v>0.51</v>
      </c>
      <c r="W43" s="29">
        <v>0.66</v>
      </c>
      <c r="X43" s="29">
        <v>0</v>
      </c>
      <c r="Y43" s="30">
        <v>6.07</v>
      </c>
    </row>
    <row r="44" spans="1:25" ht="15.5">
      <c r="B44" s="22">
        <v>29</v>
      </c>
      <c r="C44" s="23">
        <v>141</v>
      </c>
      <c r="D44" s="23">
        <v>138</v>
      </c>
      <c r="E44" s="23">
        <v>75</v>
      </c>
      <c r="F44" s="23">
        <v>2</v>
      </c>
      <c r="G44" s="23">
        <v>18</v>
      </c>
      <c r="H44" s="26">
        <v>0.3</v>
      </c>
      <c r="I44" s="26">
        <v>1.1000000000000001</v>
      </c>
      <c r="J44" s="31">
        <v>0.3</v>
      </c>
      <c r="K44" s="23">
        <v>659</v>
      </c>
      <c r="L44" s="23">
        <v>244</v>
      </c>
      <c r="M44" s="23">
        <v>177</v>
      </c>
      <c r="N44" s="23">
        <v>4</v>
      </c>
      <c r="O44" s="23">
        <v>100</v>
      </c>
      <c r="P44" s="26">
        <v>0.78</v>
      </c>
      <c r="Q44" s="23">
        <v>2</v>
      </c>
      <c r="R44" s="22">
        <v>600</v>
      </c>
      <c r="S44" s="22">
        <v>550</v>
      </c>
      <c r="T44" s="22">
        <f t="shared" si="0"/>
        <v>480</v>
      </c>
      <c r="U44" s="22">
        <f t="shared" si="1"/>
        <v>0.6</v>
      </c>
      <c r="V44" s="22">
        <f t="shared" si="2"/>
        <v>0.55000000000000004</v>
      </c>
      <c r="W44" s="29">
        <v>0.78</v>
      </c>
      <c r="X44" s="29">
        <v>0</v>
      </c>
      <c r="Y44" s="30">
        <v>5.48</v>
      </c>
    </row>
    <row r="45" spans="1:25" ht="15.5">
      <c r="A45" s="41"/>
      <c r="B45" s="10">
        <v>36</v>
      </c>
      <c r="C45" s="34">
        <v>111</v>
      </c>
      <c r="D45" s="34">
        <v>150</v>
      </c>
      <c r="E45" s="34">
        <v>72</v>
      </c>
      <c r="F45" s="34">
        <v>2</v>
      </c>
      <c r="G45" s="34">
        <v>26</v>
      </c>
      <c r="H45" s="35">
        <v>0.4</v>
      </c>
      <c r="I45" s="35">
        <v>1.1000000000000001</v>
      </c>
      <c r="J45" s="36">
        <v>0.33</v>
      </c>
      <c r="K45" s="34">
        <v>670</v>
      </c>
      <c r="L45" s="34">
        <v>242</v>
      </c>
      <c r="M45" s="10">
        <v>160</v>
      </c>
      <c r="N45" s="34">
        <v>4</v>
      </c>
      <c r="O45" s="35">
        <v>0.2</v>
      </c>
      <c r="P45" s="35">
        <v>0.78</v>
      </c>
      <c r="Q45" s="34">
        <v>2</v>
      </c>
      <c r="R45" s="10">
        <v>610</v>
      </c>
      <c r="S45" s="10">
        <v>500</v>
      </c>
      <c r="T45" s="10">
        <f t="shared" si="0"/>
        <v>488</v>
      </c>
      <c r="U45" s="10">
        <f t="shared" si="1"/>
        <v>0.61</v>
      </c>
      <c r="V45" s="10">
        <f t="shared" si="2"/>
        <v>0.5</v>
      </c>
      <c r="W45" s="39">
        <v>0.73999999999999622</v>
      </c>
      <c r="X45" s="39">
        <v>0</v>
      </c>
      <c r="Y45" s="40">
        <v>3.65</v>
      </c>
    </row>
    <row r="46" spans="1:25" ht="15.5">
      <c r="B46" s="22">
        <v>0</v>
      </c>
      <c r="C46" s="23">
        <v>65</v>
      </c>
      <c r="D46" s="23">
        <v>109</v>
      </c>
      <c r="E46" s="23">
        <v>83</v>
      </c>
      <c r="F46" s="23">
        <v>2</v>
      </c>
      <c r="G46" s="23"/>
      <c r="H46" s="23"/>
      <c r="I46" s="23"/>
      <c r="J46" s="25">
        <v>0.3</v>
      </c>
      <c r="K46" s="23">
        <v>676</v>
      </c>
      <c r="L46" s="23">
        <v>240</v>
      </c>
      <c r="M46" s="23">
        <v>153</v>
      </c>
      <c r="N46" s="23">
        <v>4</v>
      </c>
      <c r="O46" s="26">
        <v>0.25</v>
      </c>
      <c r="P46" s="26">
        <v>0.78</v>
      </c>
      <c r="Q46" s="23">
        <v>2</v>
      </c>
      <c r="R46" s="22">
        <v>600</v>
      </c>
      <c r="S46" s="22">
        <v>590</v>
      </c>
      <c r="T46" s="22">
        <f t="shared" si="0"/>
        <v>480</v>
      </c>
      <c r="U46" s="22">
        <f t="shared" si="1"/>
        <v>0.6</v>
      </c>
      <c r="V46" s="22">
        <f t="shared" si="2"/>
        <v>0.59</v>
      </c>
      <c r="W46" s="29">
        <v>0.67</v>
      </c>
      <c r="X46" s="29">
        <v>0.48</v>
      </c>
      <c r="Y46" s="30">
        <v>4.5</v>
      </c>
    </row>
    <row r="47" spans="1:25" ht="15.5">
      <c r="B47" s="22">
        <v>3</v>
      </c>
      <c r="C47" s="23">
        <v>57</v>
      </c>
      <c r="D47" s="23">
        <v>117</v>
      </c>
      <c r="E47" s="23">
        <v>88</v>
      </c>
      <c r="F47" s="23">
        <v>2</v>
      </c>
      <c r="G47" s="23" t="s">
        <v>23</v>
      </c>
      <c r="H47" s="23">
        <v>0</v>
      </c>
      <c r="I47" s="26">
        <v>1</v>
      </c>
      <c r="J47" s="31">
        <v>0.34</v>
      </c>
      <c r="K47" s="23">
        <v>610</v>
      </c>
      <c r="L47" s="23">
        <v>254</v>
      </c>
      <c r="M47" s="23">
        <v>164</v>
      </c>
      <c r="N47" s="23">
        <v>4</v>
      </c>
      <c r="O47" s="26">
        <v>0.25</v>
      </c>
      <c r="P47" s="26">
        <v>0.78</v>
      </c>
      <c r="Q47" s="23">
        <v>2</v>
      </c>
      <c r="R47" s="22">
        <v>600</v>
      </c>
      <c r="S47" s="22">
        <v>540</v>
      </c>
      <c r="T47" s="22">
        <f t="shared" si="0"/>
        <v>480</v>
      </c>
      <c r="U47" s="22">
        <f t="shared" si="1"/>
        <v>0.6</v>
      </c>
      <c r="V47" s="22">
        <f t="shared" si="2"/>
        <v>0.54</v>
      </c>
      <c r="W47" s="29">
        <v>0.65999999999999948</v>
      </c>
      <c r="X47" s="29">
        <v>0.45</v>
      </c>
      <c r="Y47" s="30">
        <v>2.54</v>
      </c>
    </row>
    <row r="48" spans="1:25" ht="15.5">
      <c r="B48" s="22">
        <v>5</v>
      </c>
      <c r="C48" s="23">
        <v>55</v>
      </c>
      <c r="D48" s="23">
        <v>117</v>
      </c>
      <c r="E48" s="23">
        <v>93</v>
      </c>
      <c r="F48" s="23">
        <v>2</v>
      </c>
      <c r="G48" s="23"/>
      <c r="H48" s="23"/>
      <c r="I48" s="23"/>
      <c r="J48" s="31">
        <v>0.32</v>
      </c>
      <c r="K48" s="23">
        <v>675</v>
      </c>
      <c r="L48" s="23">
        <v>242</v>
      </c>
      <c r="M48" s="23">
        <v>162</v>
      </c>
      <c r="N48" s="23">
        <v>4</v>
      </c>
      <c r="O48" s="26">
        <v>0.25</v>
      </c>
      <c r="P48" s="26">
        <v>0.78</v>
      </c>
      <c r="Q48" s="23">
        <v>2</v>
      </c>
      <c r="R48" s="22">
        <v>620</v>
      </c>
      <c r="S48" s="22">
        <v>520</v>
      </c>
      <c r="T48" s="22">
        <f t="shared" si="0"/>
        <v>496</v>
      </c>
      <c r="U48" s="22">
        <f t="shared" si="1"/>
        <v>0.62</v>
      </c>
      <c r="V48" s="22">
        <f t="shared" si="2"/>
        <v>0.52</v>
      </c>
      <c r="W48" s="29">
        <v>0.54</v>
      </c>
      <c r="X48" s="29">
        <v>0.44</v>
      </c>
      <c r="Y48" s="30">
        <v>2.74</v>
      </c>
    </row>
    <row r="49" spans="1:25" ht="15.5">
      <c r="B49" s="22">
        <v>7</v>
      </c>
      <c r="C49" s="23">
        <v>66</v>
      </c>
      <c r="D49" s="23">
        <v>138</v>
      </c>
      <c r="E49" s="23">
        <v>97</v>
      </c>
      <c r="F49" s="23">
        <v>2</v>
      </c>
      <c r="G49" s="23"/>
      <c r="H49" s="23"/>
      <c r="I49" s="23"/>
      <c r="J49" s="31">
        <v>0.3</v>
      </c>
      <c r="K49" s="23">
        <v>598</v>
      </c>
      <c r="L49" s="23">
        <v>266</v>
      </c>
      <c r="M49" s="23">
        <v>154</v>
      </c>
      <c r="N49" s="23">
        <v>4</v>
      </c>
      <c r="O49" s="26">
        <v>0.25</v>
      </c>
      <c r="P49" s="26">
        <v>0.78</v>
      </c>
      <c r="Q49" s="23">
        <v>471</v>
      </c>
      <c r="R49" s="22">
        <v>610</v>
      </c>
      <c r="S49" s="22">
        <v>430</v>
      </c>
      <c r="T49" s="22">
        <f t="shared" si="0"/>
        <v>488</v>
      </c>
      <c r="U49" s="22">
        <f t="shared" si="1"/>
        <v>0.61</v>
      </c>
      <c r="V49" s="22">
        <f t="shared" si="2"/>
        <v>0.43</v>
      </c>
      <c r="W49" s="29">
        <v>0.57999999999999796</v>
      </c>
      <c r="X49" s="29">
        <v>0.45</v>
      </c>
      <c r="Y49" s="30">
        <v>3.21</v>
      </c>
    </row>
    <row r="50" spans="1:25" ht="15.5">
      <c r="B50" s="22">
        <v>8</v>
      </c>
      <c r="C50" s="23">
        <v>77</v>
      </c>
      <c r="D50" s="23">
        <v>133</v>
      </c>
      <c r="E50" s="23">
        <v>106</v>
      </c>
      <c r="F50" s="23">
        <v>2</v>
      </c>
      <c r="G50" s="23"/>
      <c r="H50" s="23"/>
      <c r="I50" s="23"/>
      <c r="J50" s="31">
        <v>0.3</v>
      </c>
      <c r="K50" s="23">
        <v>646</v>
      </c>
      <c r="L50" s="23">
        <v>255</v>
      </c>
      <c r="M50" s="23">
        <v>152</v>
      </c>
      <c r="N50" s="23">
        <v>4</v>
      </c>
      <c r="O50" s="26">
        <v>0.25</v>
      </c>
      <c r="P50" s="26">
        <v>0.78</v>
      </c>
      <c r="Q50" s="23">
        <v>569</v>
      </c>
      <c r="R50" s="22">
        <v>620</v>
      </c>
      <c r="S50" s="22">
        <v>460</v>
      </c>
      <c r="T50" s="22">
        <f t="shared" si="0"/>
        <v>496</v>
      </c>
      <c r="U50" s="22">
        <f t="shared" si="1"/>
        <v>0.62</v>
      </c>
      <c r="V50" s="22">
        <f t="shared" si="2"/>
        <v>0.46</v>
      </c>
      <c r="W50" s="29">
        <v>0.50000000000000044</v>
      </c>
      <c r="X50" s="29">
        <v>0.45</v>
      </c>
      <c r="Y50" s="30">
        <v>3.07</v>
      </c>
    </row>
    <row r="51" spans="1:25" ht="15.5">
      <c r="B51" s="22">
        <v>9</v>
      </c>
      <c r="C51" s="23">
        <v>74</v>
      </c>
      <c r="D51" s="23">
        <v>127</v>
      </c>
      <c r="E51" s="23">
        <v>103</v>
      </c>
      <c r="F51" s="23">
        <v>2</v>
      </c>
      <c r="G51" s="23" t="s">
        <v>23</v>
      </c>
      <c r="H51" s="23" t="s">
        <v>23</v>
      </c>
      <c r="I51" s="23">
        <v>108</v>
      </c>
      <c r="J51" s="31">
        <v>0.32</v>
      </c>
      <c r="K51" s="24">
        <v>660</v>
      </c>
      <c r="L51" s="23">
        <v>234</v>
      </c>
      <c r="M51" s="23">
        <v>153</v>
      </c>
      <c r="N51" s="23">
        <v>4</v>
      </c>
      <c r="O51" s="26">
        <v>0.25</v>
      </c>
      <c r="P51" s="26">
        <v>0.78</v>
      </c>
      <c r="Q51" s="23"/>
      <c r="R51" s="22">
        <v>620</v>
      </c>
      <c r="S51" s="22">
        <v>500</v>
      </c>
      <c r="T51" s="22">
        <f t="shared" si="0"/>
        <v>496</v>
      </c>
      <c r="U51" s="22">
        <f t="shared" si="1"/>
        <v>0.62</v>
      </c>
      <c r="V51" s="22">
        <f t="shared" si="2"/>
        <v>0.5</v>
      </c>
      <c r="W51" s="29">
        <v>0.56999999999999995</v>
      </c>
      <c r="X51" s="29">
        <v>0.42</v>
      </c>
      <c r="Y51" s="30">
        <v>1.18</v>
      </c>
    </row>
    <row r="52" spans="1:25" ht="15.5">
      <c r="B52" s="22">
        <v>10</v>
      </c>
      <c r="C52" s="23">
        <v>87</v>
      </c>
      <c r="D52" s="23">
        <v>148</v>
      </c>
      <c r="E52" s="23">
        <v>109</v>
      </c>
      <c r="F52" s="23">
        <v>2</v>
      </c>
      <c r="G52" s="23"/>
      <c r="H52" s="23"/>
      <c r="I52" s="23"/>
      <c r="J52" s="31">
        <v>0.3</v>
      </c>
      <c r="K52" s="23">
        <v>615</v>
      </c>
      <c r="L52" s="23">
        <v>247</v>
      </c>
      <c r="M52" s="23">
        <v>160</v>
      </c>
      <c r="N52" s="23">
        <v>4</v>
      </c>
      <c r="O52" s="26">
        <v>0.25</v>
      </c>
      <c r="P52" s="26">
        <v>0.78</v>
      </c>
      <c r="Q52" s="23"/>
      <c r="R52" s="22">
        <v>600</v>
      </c>
      <c r="S52" s="22">
        <v>490</v>
      </c>
      <c r="T52" s="22">
        <f t="shared" si="0"/>
        <v>480</v>
      </c>
      <c r="U52" s="22">
        <f t="shared" si="1"/>
        <v>0.6</v>
      </c>
      <c r="V52" s="22">
        <f t="shared" si="2"/>
        <v>0.49</v>
      </c>
      <c r="W52" s="29">
        <v>0.56999999999999829</v>
      </c>
      <c r="X52" s="29">
        <v>0.4</v>
      </c>
      <c r="Y52" s="30">
        <v>1.35</v>
      </c>
    </row>
    <row r="53" spans="1:25" ht="15.5">
      <c r="B53" s="22">
        <v>11</v>
      </c>
      <c r="C53" s="23">
        <v>86</v>
      </c>
      <c r="D53" s="23">
        <v>161</v>
      </c>
      <c r="E53" s="23">
        <v>77</v>
      </c>
      <c r="F53" s="23">
        <v>2</v>
      </c>
      <c r="G53" s="23"/>
      <c r="H53" s="23"/>
      <c r="I53" s="23"/>
      <c r="J53" s="31">
        <v>0.3</v>
      </c>
      <c r="K53" s="23">
        <v>648</v>
      </c>
      <c r="L53" s="23">
        <v>268</v>
      </c>
      <c r="M53" s="23">
        <v>166</v>
      </c>
      <c r="N53" s="23">
        <v>4</v>
      </c>
      <c r="O53" s="26">
        <v>0.25</v>
      </c>
      <c r="P53" s="26">
        <v>0.78</v>
      </c>
      <c r="Q53" s="23"/>
      <c r="R53" s="22">
        <v>600</v>
      </c>
      <c r="S53" s="22">
        <v>465</v>
      </c>
      <c r="T53" s="22">
        <f t="shared" si="0"/>
        <v>480</v>
      </c>
      <c r="U53" s="22">
        <f t="shared" si="1"/>
        <v>0.6</v>
      </c>
      <c r="V53" s="22">
        <f t="shared" si="2"/>
        <v>0.46500000000000002</v>
      </c>
      <c r="W53" s="29">
        <v>0.5</v>
      </c>
      <c r="X53" s="29">
        <v>0.42</v>
      </c>
      <c r="Y53" s="30">
        <v>2.29</v>
      </c>
    </row>
    <row r="54" spans="1:25" ht="15.5">
      <c r="A54" s="16" t="s">
        <v>34</v>
      </c>
      <c r="B54" s="22">
        <v>12</v>
      </c>
      <c r="C54" s="23">
        <v>83</v>
      </c>
      <c r="D54" s="23">
        <v>172</v>
      </c>
      <c r="E54" s="23">
        <v>75</v>
      </c>
      <c r="F54" s="23">
        <v>2</v>
      </c>
      <c r="G54" s="23" t="s">
        <v>23</v>
      </c>
      <c r="H54" s="26">
        <v>0.2</v>
      </c>
      <c r="I54" s="23">
        <v>287</v>
      </c>
      <c r="J54" s="31">
        <v>0.27</v>
      </c>
      <c r="K54" s="23">
        <v>671</v>
      </c>
      <c r="L54" s="23">
        <v>237</v>
      </c>
      <c r="M54" s="23">
        <v>171</v>
      </c>
      <c r="N54" s="23">
        <v>4</v>
      </c>
      <c r="O54" s="26">
        <v>0.25</v>
      </c>
      <c r="P54" s="26">
        <v>0.78</v>
      </c>
      <c r="Q54" s="23"/>
      <c r="R54" s="22">
        <v>590</v>
      </c>
      <c r="S54" s="22">
        <v>500</v>
      </c>
      <c r="T54" s="22">
        <f t="shared" si="0"/>
        <v>472</v>
      </c>
      <c r="U54" s="22">
        <f t="shared" si="1"/>
        <v>0.59</v>
      </c>
      <c r="V54" s="22">
        <f t="shared" si="2"/>
        <v>0.5</v>
      </c>
      <c r="W54" s="29">
        <v>0.52000000000000102</v>
      </c>
      <c r="X54" s="29">
        <v>0.43</v>
      </c>
      <c r="Y54" s="30">
        <v>2.8</v>
      </c>
    </row>
    <row r="55" spans="1:25" ht="15.5">
      <c r="B55" s="22">
        <v>13</v>
      </c>
      <c r="C55" s="23">
        <v>98</v>
      </c>
      <c r="D55" s="23">
        <v>171</v>
      </c>
      <c r="E55" s="23">
        <v>80</v>
      </c>
      <c r="F55" s="23">
        <v>2</v>
      </c>
      <c r="G55" s="23"/>
      <c r="H55" s="26"/>
      <c r="I55" s="23"/>
      <c r="J55" s="31">
        <v>0.28999999999999998</v>
      </c>
      <c r="K55" s="23">
        <v>640</v>
      </c>
      <c r="L55" s="23">
        <v>257</v>
      </c>
      <c r="M55" s="23">
        <v>178</v>
      </c>
      <c r="N55" s="23">
        <v>4</v>
      </c>
      <c r="O55" s="26">
        <v>0.25</v>
      </c>
      <c r="P55" s="26">
        <v>0.78</v>
      </c>
      <c r="Q55" s="23">
        <v>500</v>
      </c>
      <c r="R55" s="22">
        <v>610</v>
      </c>
      <c r="S55" s="22">
        <v>470</v>
      </c>
      <c r="T55" s="22">
        <f t="shared" si="0"/>
        <v>488</v>
      </c>
      <c r="U55" s="22">
        <f t="shared" si="1"/>
        <v>0.61</v>
      </c>
      <c r="V55" s="22">
        <f t="shared" si="2"/>
        <v>0.47</v>
      </c>
      <c r="W55" s="29">
        <v>0.52000000000000401</v>
      </c>
      <c r="X55" s="29">
        <v>0.42</v>
      </c>
      <c r="Y55" s="30">
        <v>2.8</v>
      </c>
    </row>
    <row r="56" spans="1:25" ht="15.5">
      <c r="B56" s="22">
        <v>15</v>
      </c>
      <c r="C56" s="23">
        <v>78</v>
      </c>
      <c r="D56" s="23">
        <v>148</v>
      </c>
      <c r="E56" s="23">
        <v>72</v>
      </c>
      <c r="F56" s="23">
        <v>2</v>
      </c>
      <c r="G56" s="23" t="s">
        <v>23</v>
      </c>
      <c r="H56" s="26">
        <v>0.2</v>
      </c>
      <c r="I56" s="23">
        <v>418</v>
      </c>
      <c r="J56" s="31">
        <v>0.3</v>
      </c>
      <c r="K56" s="23">
        <v>688</v>
      </c>
      <c r="L56" s="23">
        <v>237</v>
      </c>
      <c r="M56" s="23">
        <v>170</v>
      </c>
      <c r="N56" s="23">
        <v>4</v>
      </c>
      <c r="O56" s="26">
        <v>0.25</v>
      </c>
      <c r="P56" s="26">
        <v>0.78</v>
      </c>
      <c r="Q56" s="23">
        <v>500</v>
      </c>
      <c r="R56" s="22">
        <v>600</v>
      </c>
      <c r="S56" s="22">
        <v>500</v>
      </c>
      <c r="T56" s="22">
        <f t="shared" si="0"/>
        <v>480</v>
      </c>
      <c r="U56" s="22">
        <f t="shared" si="1"/>
        <v>0.6</v>
      </c>
      <c r="V56" s="22">
        <f t="shared" si="2"/>
        <v>0.5</v>
      </c>
      <c r="W56" s="29">
        <v>0.48</v>
      </c>
      <c r="X56" s="29">
        <v>0.48</v>
      </c>
      <c r="Y56" s="30">
        <v>4.1900000000000004</v>
      </c>
    </row>
    <row r="57" spans="1:25" ht="15.5">
      <c r="B57" s="17">
        <v>22</v>
      </c>
      <c r="C57" s="23">
        <v>58</v>
      </c>
      <c r="D57" s="23">
        <v>142</v>
      </c>
      <c r="E57" s="23">
        <v>84</v>
      </c>
      <c r="F57" s="23">
        <v>2</v>
      </c>
      <c r="G57" s="23" t="s">
        <v>23</v>
      </c>
      <c r="H57" s="26">
        <v>0.3</v>
      </c>
      <c r="I57" s="23">
        <v>475</v>
      </c>
      <c r="J57" s="31">
        <v>0.28000000000000003</v>
      </c>
      <c r="K57" s="23">
        <v>667</v>
      </c>
      <c r="L57" s="23">
        <v>233</v>
      </c>
      <c r="M57" s="23">
        <v>182</v>
      </c>
      <c r="N57" s="23">
        <v>4</v>
      </c>
      <c r="O57" s="26">
        <v>0.25</v>
      </c>
      <c r="P57" s="26">
        <v>0.78</v>
      </c>
      <c r="Q57" s="23">
        <v>500</v>
      </c>
      <c r="R57" s="22">
        <v>600</v>
      </c>
      <c r="S57" s="22">
        <v>530</v>
      </c>
      <c r="T57" s="22">
        <f t="shared" si="0"/>
        <v>480</v>
      </c>
      <c r="U57" s="22">
        <f t="shared" si="1"/>
        <v>0.6</v>
      </c>
      <c r="V57" s="22">
        <f t="shared" si="2"/>
        <v>0.53</v>
      </c>
      <c r="W57" s="29">
        <v>0.55000000000000004</v>
      </c>
      <c r="X57" s="29">
        <v>0.55000000000000004</v>
      </c>
      <c r="Y57" s="30">
        <v>4.76</v>
      </c>
    </row>
    <row r="58" spans="1:25" ht="15.5">
      <c r="B58" s="22">
        <v>29</v>
      </c>
      <c r="C58" s="23">
        <v>54</v>
      </c>
      <c r="D58" s="23">
        <v>138</v>
      </c>
      <c r="E58" s="22">
        <v>80</v>
      </c>
      <c r="F58" s="23">
        <v>2</v>
      </c>
      <c r="G58" s="23" t="s">
        <v>23</v>
      </c>
      <c r="H58" s="26">
        <v>0.2</v>
      </c>
      <c r="I58" s="23">
        <v>494</v>
      </c>
      <c r="J58" s="31">
        <v>0.3</v>
      </c>
      <c r="K58" s="23">
        <v>659</v>
      </c>
      <c r="L58" s="23">
        <v>244</v>
      </c>
      <c r="M58" s="23">
        <v>177</v>
      </c>
      <c r="N58" s="23">
        <v>4</v>
      </c>
      <c r="O58" s="26">
        <v>0.25</v>
      </c>
      <c r="P58" s="26">
        <v>0.78</v>
      </c>
      <c r="Q58" s="23">
        <v>500</v>
      </c>
      <c r="R58" s="22">
        <v>610</v>
      </c>
      <c r="S58" s="22">
        <v>560</v>
      </c>
      <c r="T58" s="22">
        <f t="shared" si="0"/>
        <v>488</v>
      </c>
      <c r="U58" s="22">
        <f t="shared" si="1"/>
        <v>0.61</v>
      </c>
      <c r="V58" s="22">
        <f t="shared" si="2"/>
        <v>0.56000000000000005</v>
      </c>
      <c r="W58" s="29">
        <v>0.64</v>
      </c>
      <c r="X58" s="29">
        <v>0.62</v>
      </c>
      <c r="Y58" s="30">
        <v>4.3600000000000003</v>
      </c>
    </row>
    <row r="59" spans="1:25" ht="15.5">
      <c r="A59" s="15"/>
      <c r="B59" s="10">
        <v>36</v>
      </c>
      <c r="C59" s="34">
        <v>61</v>
      </c>
      <c r="D59" s="34">
        <v>143</v>
      </c>
      <c r="E59" s="10">
        <v>70</v>
      </c>
      <c r="F59" s="34">
        <v>2</v>
      </c>
      <c r="G59" s="34" t="s">
        <v>23</v>
      </c>
      <c r="H59" s="35">
        <v>0.2</v>
      </c>
      <c r="I59" s="34">
        <v>171</v>
      </c>
      <c r="J59" s="36">
        <v>0.33</v>
      </c>
      <c r="K59" s="34">
        <v>670</v>
      </c>
      <c r="L59" s="34">
        <v>242</v>
      </c>
      <c r="M59" s="10">
        <v>160</v>
      </c>
      <c r="N59" s="34">
        <v>4</v>
      </c>
      <c r="O59" s="35">
        <v>0.25</v>
      </c>
      <c r="P59" s="35">
        <v>0.78</v>
      </c>
      <c r="Q59" s="34">
        <v>2</v>
      </c>
      <c r="R59" s="10">
        <v>580</v>
      </c>
      <c r="S59" s="10">
        <v>490</v>
      </c>
      <c r="T59" s="10">
        <f t="shared" si="0"/>
        <v>464</v>
      </c>
      <c r="U59" s="10">
        <f t="shared" si="1"/>
        <v>0.57999999999999996</v>
      </c>
      <c r="V59" s="10">
        <f t="shared" si="2"/>
        <v>0.49</v>
      </c>
      <c r="W59" s="39">
        <v>0.57999999999999996</v>
      </c>
      <c r="X59" s="39">
        <v>0.57999999999999996</v>
      </c>
      <c r="Y59" s="40">
        <v>2.13</v>
      </c>
    </row>
  </sheetData>
  <mergeCells count="4">
    <mergeCell ref="C2:I2"/>
    <mergeCell ref="J2:Q2"/>
    <mergeCell ref="R2:S2"/>
    <mergeCell ref="U2:V2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8"/>
  <sheetViews>
    <sheetView tabSelected="1" topLeftCell="O1" zoomScale="67" zoomScaleNormal="75" zoomScalePageLayoutView="75" workbookViewId="0">
      <selection activeCell="A52" sqref="A52"/>
    </sheetView>
  </sheetViews>
  <sheetFormatPr baseColWidth="10" defaultRowHeight="14.5"/>
  <cols>
    <col min="1" max="1" width="10.90625" style="1"/>
    <col min="2" max="2" width="16.453125" style="1" bestFit="1" customWidth="1"/>
    <col min="3" max="7" width="10.90625" style="3" bestFit="1"/>
    <col min="8" max="9" width="13.453125" style="1" bestFit="1" customWidth="1"/>
    <col min="10" max="10" width="13.7265625" style="1" bestFit="1" customWidth="1"/>
    <col min="11" max="11" width="13" style="1" bestFit="1" customWidth="1"/>
    <col min="12" max="12" width="10.90625" style="1"/>
    <col min="13" max="13" width="17.7265625" style="1" bestFit="1" customWidth="1"/>
    <col min="14" max="14" width="15.81640625" style="1" customWidth="1"/>
    <col min="15" max="15" width="16" style="1" customWidth="1"/>
    <col min="16" max="16" width="15.81640625" style="1" customWidth="1"/>
    <col min="17" max="18" width="10.90625" style="1"/>
    <col min="19" max="19" width="18.453125" style="1" customWidth="1"/>
    <col min="20" max="20" width="12.6328125" style="1" bestFit="1" customWidth="1"/>
    <col min="21" max="21" width="11.1796875" style="1" customWidth="1"/>
    <col min="22" max="16384" width="10.90625" style="1"/>
  </cols>
  <sheetData>
    <row r="1" spans="1:21">
      <c r="C1" s="2" t="s">
        <v>12</v>
      </c>
      <c r="D1" s="2"/>
      <c r="E1" s="2"/>
      <c r="F1" s="2"/>
      <c r="H1" s="2" t="s">
        <v>13</v>
      </c>
      <c r="I1" s="2"/>
      <c r="J1" s="2"/>
      <c r="K1" s="2"/>
      <c r="M1" s="2" t="s">
        <v>14</v>
      </c>
      <c r="N1" s="2"/>
      <c r="O1" s="2"/>
      <c r="P1" s="2"/>
    </row>
    <row r="2" spans="1:21" ht="16" thickBot="1">
      <c r="B2" s="4" t="s">
        <v>0</v>
      </c>
      <c r="C2" s="3">
        <v>1</v>
      </c>
      <c r="D2" s="3">
        <v>2</v>
      </c>
      <c r="E2" s="3">
        <v>3</v>
      </c>
      <c r="F2" s="3">
        <v>4</v>
      </c>
      <c r="H2" s="1">
        <v>1</v>
      </c>
      <c r="I2" s="1">
        <v>2</v>
      </c>
      <c r="J2" s="1">
        <v>3</v>
      </c>
      <c r="K2" s="1">
        <v>4</v>
      </c>
      <c r="M2" s="3">
        <v>1</v>
      </c>
      <c r="N2" s="3">
        <v>2</v>
      </c>
      <c r="O2" s="3">
        <v>3</v>
      </c>
      <c r="P2" s="3">
        <v>4</v>
      </c>
      <c r="R2" s="1" t="s">
        <v>15</v>
      </c>
      <c r="S2" s="1" t="s">
        <v>10</v>
      </c>
      <c r="T2" s="1" t="s">
        <v>11</v>
      </c>
    </row>
    <row r="3" spans="1:21" ht="15.5">
      <c r="B3" s="5">
        <v>0</v>
      </c>
      <c r="C3" s="5">
        <v>127</v>
      </c>
      <c r="D3" s="5">
        <v>132</v>
      </c>
      <c r="E3" s="5">
        <v>120</v>
      </c>
      <c r="F3" s="5">
        <v>126</v>
      </c>
      <c r="G3" s="5"/>
      <c r="H3" s="6">
        <f t="shared" ref="H3:H16" si="0">((C3/4)*10000)*20</f>
        <v>6350000</v>
      </c>
      <c r="I3" s="6">
        <f t="shared" ref="I3:I16" si="1">((D3/4)*10000)*20</f>
        <v>6600000</v>
      </c>
      <c r="J3" s="6">
        <f t="shared" ref="J3:J16" si="2">((E3/4)*10000)*20</f>
        <v>6000000</v>
      </c>
      <c r="K3" s="6">
        <f t="shared" ref="K3:K16" si="3">((F3/4)*10000)*20</f>
        <v>6300000</v>
      </c>
      <c r="L3" s="5"/>
      <c r="M3" s="7">
        <f t="shared" ref="M3:M44" si="4">H3*1000</f>
        <v>6350000000</v>
      </c>
      <c r="N3" s="7">
        <f t="shared" ref="N3:N44" si="5">I3*1000</f>
        <v>6600000000</v>
      </c>
      <c r="O3" s="7">
        <f t="shared" ref="O3:O44" si="6">J3*1000</f>
        <v>6000000000</v>
      </c>
      <c r="P3" s="7">
        <f t="shared" ref="P3:P44" si="7">K3*1000</f>
        <v>6300000000</v>
      </c>
      <c r="Q3" s="5"/>
      <c r="R3" s="5">
        <v>0</v>
      </c>
      <c r="S3" s="8">
        <f>AVERAGE(M3:P3)</f>
        <v>6312500000</v>
      </c>
      <c r="T3" s="9">
        <f>STDEV(M3:P3)</f>
        <v>246221445.04490262</v>
      </c>
      <c r="U3" s="9"/>
    </row>
    <row r="4" spans="1:21" ht="15.5">
      <c r="B4" s="5">
        <v>3</v>
      </c>
      <c r="C4" s="5">
        <v>112</v>
      </c>
      <c r="D4" s="5">
        <v>120</v>
      </c>
      <c r="E4" s="5">
        <v>116</v>
      </c>
      <c r="F4" s="5">
        <v>102</v>
      </c>
      <c r="G4" s="5"/>
      <c r="H4" s="6">
        <f t="shared" si="0"/>
        <v>5600000</v>
      </c>
      <c r="I4" s="6">
        <f t="shared" si="1"/>
        <v>6000000</v>
      </c>
      <c r="J4" s="6">
        <f t="shared" si="2"/>
        <v>5800000</v>
      </c>
      <c r="K4" s="6">
        <f t="shared" si="3"/>
        <v>5100000</v>
      </c>
      <c r="L4" s="5"/>
      <c r="M4" s="7">
        <f t="shared" si="4"/>
        <v>5600000000</v>
      </c>
      <c r="N4" s="7">
        <f t="shared" si="5"/>
        <v>6000000000</v>
      </c>
      <c r="O4" s="7">
        <f t="shared" si="6"/>
        <v>5800000000</v>
      </c>
      <c r="P4" s="7">
        <f t="shared" si="7"/>
        <v>5100000000</v>
      </c>
      <c r="Q4" s="5"/>
      <c r="R4" s="5">
        <v>3</v>
      </c>
      <c r="S4" s="8">
        <f t="shared" ref="S4:S44" si="8">AVERAGE(M4:P4)</f>
        <v>5625000000</v>
      </c>
      <c r="T4" s="9">
        <f t="shared" ref="T4:T44" si="9">STDEV(M4:P4)</f>
        <v>386221007.54188222</v>
      </c>
      <c r="U4" s="9"/>
    </row>
    <row r="5" spans="1:21" ht="15.5">
      <c r="B5" s="5">
        <v>5</v>
      </c>
      <c r="C5" s="5">
        <v>102</v>
      </c>
      <c r="D5" s="5">
        <v>99</v>
      </c>
      <c r="E5" s="5">
        <v>112</v>
      </c>
      <c r="F5" s="5">
        <v>115</v>
      </c>
      <c r="G5" s="5"/>
      <c r="H5" s="6">
        <f t="shared" si="0"/>
        <v>5100000</v>
      </c>
      <c r="I5" s="6">
        <f t="shared" si="1"/>
        <v>4950000</v>
      </c>
      <c r="J5" s="6">
        <f t="shared" si="2"/>
        <v>5600000</v>
      </c>
      <c r="K5" s="6">
        <f t="shared" si="3"/>
        <v>5750000</v>
      </c>
      <c r="L5" s="5"/>
      <c r="M5" s="7">
        <f t="shared" si="4"/>
        <v>5100000000</v>
      </c>
      <c r="N5" s="7">
        <f t="shared" si="5"/>
        <v>4950000000</v>
      </c>
      <c r="O5" s="7">
        <f t="shared" si="6"/>
        <v>5600000000</v>
      </c>
      <c r="P5" s="7">
        <f t="shared" si="7"/>
        <v>5750000000</v>
      </c>
      <c r="Q5" s="5"/>
      <c r="R5" s="5">
        <v>5</v>
      </c>
      <c r="S5" s="8">
        <f>AVERAGE(M5:P5)</f>
        <v>5350000000</v>
      </c>
      <c r="T5" s="9">
        <f t="shared" si="9"/>
        <v>385140666.94304478</v>
      </c>
      <c r="U5" s="9"/>
    </row>
    <row r="6" spans="1:21" ht="15.5">
      <c r="B6" s="5">
        <v>7</v>
      </c>
      <c r="C6" s="5">
        <v>102</v>
      </c>
      <c r="D6" s="5">
        <v>88</v>
      </c>
      <c r="E6" s="5">
        <v>90</v>
      </c>
      <c r="F6" s="5">
        <v>96</v>
      </c>
      <c r="G6" s="5"/>
      <c r="H6" s="6">
        <f t="shared" si="0"/>
        <v>5100000</v>
      </c>
      <c r="I6" s="6">
        <f t="shared" si="1"/>
        <v>4400000</v>
      </c>
      <c r="J6" s="6">
        <f t="shared" si="2"/>
        <v>4500000</v>
      </c>
      <c r="K6" s="6">
        <f t="shared" si="3"/>
        <v>4800000</v>
      </c>
      <c r="L6" s="5"/>
      <c r="M6" s="7">
        <f t="shared" si="4"/>
        <v>5100000000</v>
      </c>
      <c r="N6" s="7">
        <f t="shared" si="5"/>
        <v>4400000000</v>
      </c>
      <c r="O6" s="7">
        <f t="shared" si="6"/>
        <v>4500000000</v>
      </c>
      <c r="P6" s="7">
        <f t="shared" si="7"/>
        <v>4800000000</v>
      </c>
      <c r="Q6" s="5"/>
      <c r="R6" s="5">
        <v>7</v>
      </c>
      <c r="S6" s="8">
        <f t="shared" si="8"/>
        <v>4700000000</v>
      </c>
      <c r="T6" s="9">
        <f t="shared" si="9"/>
        <v>316227766.01683795</v>
      </c>
      <c r="U6" s="9"/>
    </row>
    <row r="7" spans="1:21" ht="15.5">
      <c r="A7" s="1" t="s">
        <v>16</v>
      </c>
      <c r="B7" s="5">
        <v>8</v>
      </c>
      <c r="C7" s="5">
        <v>88</v>
      </c>
      <c r="D7" s="5">
        <v>72</v>
      </c>
      <c r="E7" s="5">
        <v>80</v>
      </c>
      <c r="F7" s="5">
        <v>76</v>
      </c>
      <c r="G7" s="5"/>
      <c r="H7" s="6">
        <f t="shared" si="0"/>
        <v>4400000</v>
      </c>
      <c r="I7" s="6">
        <f t="shared" si="1"/>
        <v>3600000</v>
      </c>
      <c r="J7" s="6">
        <f t="shared" si="2"/>
        <v>4000000</v>
      </c>
      <c r="K7" s="6">
        <f t="shared" si="3"/>
        <v>3800000</v>
      </c>
      <c r="L7" s="5"/>
      <c r="M7" s="7">
        <f t="shared" si="4"/>
        <v>4400000000</v>
      </c>
      <c r="N7" s="7">
        <f t="shared" si="5"/>
        <v>3600000000</v>
      </c>
      <c r="O7" s="7">
        <f t="shared" si="6"/>
        <v>4000000000</v>
      </c>
      <c r="P7" s="7">
        <f t="shared" si="7"/>
        <v>3800000000</v>
      </c>
      <c r="Q7" s="5"/>
      <c r="R7" s="5">
        <v>8</v>
      </c>
      <c r="S7" s="8">
        <f t="shared" si="8"/>
        <v>3950000000</v>
      </c>
      <c r="T7" s="9">
        <f t="shared" si="9"/>
        <v>341565025.53198659</v>
      </c>
      <c r="U7" s="9"/>
    </row>
    <row r="8" spans="1:21" ht="15.5">
      <c r="B8" s="5">
        <v>9</v>
      </c>
      <c r="C8" s="5">
        <v>74</v>
      </c>
      <c r="D8" s="5">
        <v>78</v>
      </c>
      <c r="E8" s="5">
        <v>60</v>
      </c>
      <c r="F8" s="5">
        <v>75</v>
      </c>
      <c r="G8" s="5"/>
      <c r="H8" s="6">
        <f t="shared" si="0"/>
        <v>3700000</v>
      </c>
      <c r="I8" s="6">
        <f t="shared" si="1"/>
        <v>3900000</v>
      </c>
      <c r="J8" s="6">
        <f t="shared" si="2"/>
        <v>3000000</v>
      </c>
      <c r="K8" s="6">
        <f t="shared" si="3"/>
        <v>3750000</v>
      </c>
      <c r="L8" s="5"/>
      <c r="M8" s="7">
        <f t="shared" si="4"/>
        <v>3700000000</v>
      </c>
      <c r="N8" s="7">
        <f t="shared" si="5"/>
        <v>3900000000</v>
      </c>
      <c r="O8" s="7">
        <f t="shared" si="6"/>
        <v>3000000000</v>
      </c>
      <c r="P8" s="7">
        <f t="shared" si="7"/>
        <v>3750000000</v>
      </c>
      <c r="Q8" s="5"/>
      <c r="R8" s="5">
        <v>9</v>
      </c>
      <c r="S8" s="8">
        <f t="shared" si="8"/>
        <v>3587500000</v>
      </c>
      <c r="T8" s="9">
        <f t="shared" si="9"/>
        <v>400780488.54703492</v>
      </c>
      <c r="U8" s="9"/>
    </row>
    <row r="9" spans="1:21" ht="15.5">
      <c r="B9" s="5">
        <v>10</v>
      </c>
      <c r="C9" s="5">
        <v>68</v>
      </c>
      <c r="D9" s="5">
        <v>70</v>
      </c>
      <c r="E9" s="5">
        <v>66</v>
      </c>
      <c r="F9" s="5">
        <v>72</v>
      </c>
      <c r="G9" s="5"/>
      <c r="H9" s="6">
        <f t="shared" si="0"/>
        <v>3400000</v>
      </c>
      <c r="I9" s="6">
        <f t="shared" si="1"/>
        <v>3500000</v>
      </c>
      <c r="J9" s="6">
        <f t="shared" si="2"/>
        <v>3300000</v>
      </c>
      <c r="K9" s="6">
        <f t="shared" si="3"/>
        <v>3600000</v>
      </c>
      <c r="L9" s="5"/>
      <c r="M9" s="7">
        <f t="shared" si="4"/>
        <v>3400000000</v>
      </c>
      <c r="N9" s="7">
        <f t="shared" si="5"/>
        <v>3500000000</v>
      </c>
      <c r="O9" s="7">
        <f t="shared" si="6"/>
        <v>3300000000</v>
      </c>
      <c r="P9" s="7">
        <f t="shared" si="7"/>
        <v>3600000000</v>
      </c>
      <c r="Q9" s="5"/>
      <c r="R9" s="5">
        <v>10</v>
      </c>
      <c r="S9" s="8">
        <f t="shared" si="8"/>
        <v>3450000000</v>
      </c>
      <c r="T9" s="9">
        <f t="shared" si="9"/>
        <v>129099444.87358056</v>
      </c>
      <c r="U9" s="9"/>
    </row>
    <row r="10" spans="1:21" ht="15.5">
      <c r="B10" s="5">
        <v>11</v>
      </c>
      <c r="C10" s="5">
        <v>64</v>
      </c>
      <c r="D10" s="5">
        <v>60</v>
      </c>
      <c r="E10" s="5">
        <v>62</v>
      </c>
      <c r="F10" s="5">
        <v>58</v>
      </c>
      <c r="G10" s="5"/>
      <c r="H10" s="6">
        <f t="shared" si="0"/>
        <v>3200000</v>
      </c>
      <c r="I10" s="6">
        <f t="shared" si="1"/>
        <v>3000000</v>
      </c>
      <c r="J10" s="6">
        <f t="shared" si="2"/>
        <v>3100000</v>
      </c>
      <c r="K10" s="6">
        <f t="shared" si="3"/>
        <v>2900000</v>
      </c>
      <c r="L10" s="5"/>
      <c r="M10" s="7">
        <f t="shared" si="4"/>
        <v>3200000000</v>
      </c>
      <c r="N10" s="7">
        <f t="shared" si="5"/>
        <v>3000000000</v>
      </c>
      <c r="O10" s="7">
        <f t="shared" si="6"/>
        <v>3100000000</v>
      </c>
      <c r="P10" s="7">
        <f t="shared" si="7"/>
        <v>2900000000</v>
      </c>
      <c r="Q10" s="5"/>
      <c r="R10" s="5">
        <v>11</v>
      </c>
      <c r="S10" s="8">
        <f t="shared" si="8"/>
        <v>3050000000</v>
      </c>
      <c r="T10" s="9">
        <f t="shared" si="9"/>
        <v>129099444.87358056</v>
      </c>
      <c r="U10" s="9"/>
    </row>
    <row r="11" spans="1:21" ht="15.5">
      <c r="B11" s="5">
        <v>12</v>
      </c>
      <c r="C11" s="5">
        <v>55</v>
      </c>
      <c r="D11" s="5">
        <v>58</v>
      </c>
      <c r="E11" s="5">
        <v>52</v>
      </c>
      <c r="F11" s="5">
        <v>48</v>
      </c>
      <c r="G11" s="5"/>
      <c r="H11" s="6">
        <f t="shared" si="0"/>
        <v>2750000</v>
      </c>
      <c r="I11" s="6">
        <f t="shared" si="1"/>
        <v>2900000</v>
      </c>
      <c r="J11" s="6">
        <f t="shared" si="2"/>
        <v>2600000</v>
      </c>
      <c r="K11" s="6">
        <f t="shared" si="3"/>
        <v>2400000</v>
      </c>
      <c r="L11" s="5"/>
      <c r="M11" s="7">
        <f t="shared" si="4"/>
        <v>2750000000</v>
      </c>
      <c r="N11" s="7">
        <f t="shared" si="5"/>
        <v>2900000000</v>
      </c>
      <c r="O11" s="7">
        <f t="shared" si="6"/>
        <v>2600000000</v>
      </c>
      <c r="P11" s="7">
        <f t="shared" si="7"/>
        <v>2400000000</v>
      </c>
      <c r="Q11" s="5"/>
      <c r="R11" s="5">
        <v>12</v>
      </c>
      <c r="S11" s="8">
        <f t="shared" si="8"/>
        <v>2662500000</v>
      </c>
      <c r="T11" s="9">
        <f t="shared" si="9"/>
        <v>213600093.63293827</v>
      </c>
      <c r="U11" s="9"/>
    </row>
    <row r="12" spans="1:21" ht="15.5">
      <c r="B12" s="5">
        <v>13</v>
      </c>
      <c r="C12" s="5">
        <v>52</v>
      </c>
      <c r="D12" s="5">
        <v>50</v>
      </c>
      <c r="E12" s="5">
        <v>55</v>
      </c>
      <c r="F12" s="5">
        <v>57</v>
      </c>
      <c r="G12" s="5"/>
      <c r="H12" s="6">
        <f t="shared" si="0"/>
        <v>2600000</v>
      </c>
      <c r="I12" s="6">
        <f t="shared" si="1"/>
        <v>2500000</v>
      </c>
      <c r="J12" s="6">
        <f t="shared" si="2"/>
        <v>2750000</v>
      </c>
      <c r="K12" s="6">
        <f t="shared" si="3"/>
        <v>2850000</v>
      </c>
      <c r="L12" s="5"/>
      <c r="M12" s="7">
        <f t="shared" si="4"/>
        <v>2600000000</v>
      </c>
      <c r="N12" s="7">
        <f t="shared" si="5"/>
        <v>2500000000</v>
      </c>
      <c r="O12" s="7">
        <f t="shared" si="6"/>
        <v>2750000000</v>
      </c>
      <c r="P12" s="7">
        <f t="shared" si="7"/>
        <v>2850000000</v>
      </c>
      <c r="Q12" s="5"/>
      <c r="R12" s="5">
        <v>13</v>
      </c>
      <c r="S12" s="8">
        <f t="shared" si="8"/>
        <v>2675000000</v>
      </c>
      <c r="T12" s="9">
        <f t="shared" si="9"/>
        <v>155456317.55148026</v>
      </c>
      <c r="U12" s="9"/>
    </row>
    <row r="13" spans="1:21" ht="15.5">
      <c r="B13" s="5">
        <v>15</v>
      </c>
      <c r="C13" s="5">
        <v>52</v>
      </c>
      <c r="D13" s="5">
        <v>58</v>
      </c>
      <c r="E13" s="5">
        <v>50</v>
      </c>
      <c r="F13" s="5">
        <v>50</v>
      </c>
      <c r="G13" s="5"/>
      <c r="H13" s="6">
        <f t="shared" si="0"/>
        <v>2600000</v>
      </c>
      <c r="I13" s="6">
        <f t="shared" si="1"/>
        <v>2900000</v>
      </c>
      <c r="J13" s="6">
        <f t="shared" si="2"/>
        <v>2500000</v>
      </c>
      <c r="K13" s="6">
        <f t="shared" si="3"/>
        <v>2500000</v>
      </c>
      <c r="L13" s="5"/>
      <c r="M13" s="7">
        <f t="shared" si="4"/>
        <v>2600000000</v>
      </c>
      <c r="N13" s="7">
        <f t="shared" si="5"/>
        <v>2900000000</v>
      </c>
      <c r="O13" s="7">
        <f t="shared" si="6"/>
        <v>2500000000</v>
      </c>
      <c r="P13" s="7">
        <f t="shared" si="7"/>
        <v>2500000000</v>
      </c>
      <c r="Q13" s="5"/>
      <c r="R13" s="5">
        <v>15</v>
      </c>
      <c r="S13" s="8">
        <f t="shared" si="8"/>
        <v>2625000000</v>
      </c>
      <c r="T13" s="9">
        <f t="shared" si="9"/>
        <v>189296944.8600091</v>
      </c>
      <c r="U13" s="9"/>
    </row>
    <row r="14" spans="1:21" ht="15.5">
      <c r="B14" s="3">
        <v>22</v>
      </c>
      <c r="C14" s="5">
        <v>50</v>
      </c>
      <c r="D14" s="5">
        <v>48</v>
      </c>
      <c r="E14" s="5">
        <v>46</v>
      </c>
      <c r="F14" s="5">
        <v>52</v>
      </c>
      <c r="H14" s="6">
        <f t="shared" si="0"/>
        <v>2500000</v>
      </c>
      <c r="I14" s="6">
        <f t="shared" si="1"/>
        <v>2400000</v>
      </c>
      <c r="J14" s="6">
        <f t="shared" si="2"/>
        <v>2300000</v>
      </c>
      <c r="K14" s="6">
        <f t="shared" si="3"/>
        <v>2600000</v>
      </c>
      <c r="L14" s="3"/>
      <c r="M14" s="7">
        <f t="shared" si="4"/>
        <v>2500000000</v>
      </c>
      <c r="N14" s="7">
        <f t="shared" si="5"/>
        <v>2400000000</v>
      </c>
      <c r="O14" s="7">
        <f t="shared" si="6"/>
        <v>2300000000</v>
      </c>
      <c r="P14" s="7">
        <f t="shared" si="7"/>
        <v>2600000000</v>
      </c>
      <c r="Q14" s="3"/>
      <c r="R14" s="3">
        <v>22</v>
      </c>
      <c r="S14" s="8">
        <f t="shared" si="8"/>
        <v>2450000000</v>
      </c>
      <c r="T14" s="9">
        <f t="shared" si="9"/>
        <v>129099444.87358056</v>
      </c>
      <c r="U14" s="9"/>
    </row>
    <row r="15" spans="1:21" ht="15.5">
      <c r="B15" s="5">
        <v>29</v>
      </c>
      <c r="C15" s="5">
        <v>54</v>
      </c>
      <c r="D15" s="5">
        <v>50</v>
      </c>
      <c r="E15" s="5">
        <v>49</v>
      </c>
      <c r="F15" s="5">
        <v>40</v>
      </c>
      <c r="G15" s="5"/>
      <c r="H15" s="6">
        <f t="shared" si="0"/>
        <v>2700000</v>
      </c>
      <c r="I15" s="6">
        <f t="shared" si="1"/>
        <v>2500000</v>
      </c>
      <c r="J15" s="6">
        <f t="shared" si="2"/>
        <v>2450000</v>
      </c>
      <c r="K15" s="6">
        <f t="shared" si="3"/>
        <v>2000000</v>
      </c>
      <c r="L15" s="5"/>
      <c r="M15" s="7">
        <f t="shared" si="4"/>
        <v>2700000000</v>
      </c>
      <c r="N15" s="7">
        <f t="shared" si="5"/>
        <v>2500000000</v>
      </c>
      <c r="O15" s="7">
        <f t="shared" si="6"/>
        <v>2450000000</v>
      </c>
      <c r="P15" s="7">
        <f t="shared" si="7"/>
        <v>2000000000</v>
      </c>
      <c r="Q15" s="5"/>
      <c r="R15" s="5">
        <v>29</v>
      </c>
      <c r="S15" s="8">
        <f t="shared" si="8"/>
        <v>2412500000</v>
      </c>
      <c r="T15" s="9">
        <f t="shared" si="9"/>
        <v>295451631.68726397</v>
      </c>
      <c r="U15" s="9"/>
    </row>
    <row r="16" spans="1:21" s="15" customFormat="1" ht="15.5">
      <c r="B16" s="10">
        <v>36</v>
      </c>
      <c r="C16" s="10">
        <v>48</v>
      </c>
      <c r="D16" s="10">
        <v>52</v>
      </c>
      <c r="E16" s="10">
        <v>50</v>
      </c>
      <c r="F16" s="10">
        <v>45</v>
      </c>
      <c r="G16" s="10"/>
      <c r="H16" s="11">
        <f t="shared" si="0"/>
        <v>2400000</v>
      </c>
      <c r="I16" s="11">
        <f t="shared" si="1"/>
        <v>2600000</v>
      </c>
      <c r="J16" s="11">
        <f t="shared" si="2"/>
        <v>2500000</v>
      </c>
      <c r="K16" s="11">
        <f t="shared" si="3"/>
        <v>2250000</v>
      </c>
      <c r="L16" s="10"/>
      <c r="M16" s="12">
        <f t="shared" si="4"/>
        <v>2400000000</v>
      </c>
      <c r="N16" s="12">
        <f t="shared" si="5"/>
        <v>2600000000</v>
      </c>
      <c r="O16" s="12">
        <f t="shared" si="6"/>
        <v>2500000000</v>
      </c>
      <c r="P16" s="12">
        <f t="shared" si="7"/>
        <v>2250000000</v>
      </c>
      <c r="Q16" s="10"/>
      <c r="R16" s="10">
        <v>36</v>
      </c>
      <c r="S16" s="13">
        <f t="shared" si="8"/>
        <v>2437500000</v>
      </c>
      <c r="T16" s="14">
        <f t="shared" si="9"/>
        <v>149303940.55974099</v>
      </c>
      <c r="U16" s="14"/>
    </row>
    <row r="17" spans="1:21" ht="15.5">
      <c r="B17" s="5">
        <v>0</v>
      </c>
      <c r="C17" s="5">
        <v>127</v>
      </c>
      <c r="D17" s="5">
        <v>132</v>
      </c>
      <c r="E17" s="5">
        <v>120</v>
      </c>
      <c r="F17" s="5">
        <v>126</v>
      </c>
      <c r="G17" s="5"/>
      <c r="H17" s="6">
        <f t="shared" ref="H17:K22" si="10">((C17/4)*10000)*20</f>
        <v>6350000</v>
      </c>
      <c r="I17" s="6">
        <f t="shared" si="10"/>
        <v>6600000</v>
      </c>
      <c r="J17" s="6">
        <f t="shared" si="10"/>
        <v>6000000</v>
      </c>
      <c r="K17" s="6">
        <f t="shared" si="10"/>
        <v>6300000</v>
      </c>
      <c r="M17" s="7">
        <f t="shared" si="4"/>
        <v>6350000000</v>
      </c>
      <c r="N17" s="7">
        <f t="shared" si="5"/>
        <v>6600000000</v>
      </c>
      <c r="O17" s="7">
        <f t="shared" si="6"/>
        <v>6000000000</v>
      </c>
      <c r="P17" s="7">
        <f t="shared" si="7"/>
        <v>6300000000</v>
      </c>
      <c r="R17" s="5">
        <v>0</v>
      </c>
      <c r="S17" s="8">
        <f t="shared" si="8"/>
        <v>6312500000</v>
      </c>
      <c r="T17" s="9">
        <f t="shared" si="9"/>
        <v>246221445.04490262</v>
      </c>
      <c r="U17" s="9"/>
    </row>
    <row r="18" spans="1:21" ht="15.5">
      <c r="B18" s="5">
        <v>3</v>
      </c>
      <c r="C18" s="5">
        <v>110</v>
      </c>
      <c r="D18" s="5">
        <v>118</v>
      </c>
      <c r="E18" s="5">
        <v>112</v>
      </c>
      <c r="F18" s="5">
        <v>102</v>
      </c>
      <c r="G18" s="5"/>
      <c r="H18" s="6">
        <f t="shared" si="10"/>
        <v>5500000</v>
      </c>
      <c r="I18" s="6">
        <f t="shared" si="10"/>
        <v>5900000</v>
      </c>
      <c r="J18" s="6">
        <f t="shared" si="10"/>
        <v>5600000</v>
      </c>
      <c r="K18" s="6">
        <f t="shared" si="10"/>
        <v>5100000</v>
      </c>
      <c r="M18" s="7">
        <f t="shared" si="4"/>
        <v>5500000000</v>
      </c>
      <c r="N18" s="7">
        <f t="shared" si="5"/>
        <v>5900000000</v>
      </c>
      <c r="O18" s="7">
        <f t="shared" si="6"/>
        <v>5600000000</v>
      </c>
      <c r="P18" s="7">
        <f t="shared" si="7"/>
        <v>5100000000</v>
      </c>
      <c r="R18" s="5">
        <v>3</v>
      </c>
      <c r="S18" s="8">
        <f>AVERAGE(M18:P18)</f>
        <v>5525000000</v>
      </c>
      <c r="T18" s="9">
        <f t="shared" si="9"/>
        <v>330403793.3599835</v>
      </c>
      <c r="U18" s="9"/>
    </row>
    <row r="19" spans="1:21" ht="15.5">
      <c r="B19" s="5">
        <v>5</v>
      </c>
      <c r="C19" s="5">
        <v>102</v>
      </c>
      <c r="D19" s="5">
        <v>115</v>
      </c>
      <c r="E19" s="5">
        <v>99</v>
      </c>
      <c r="F19" s="5">
        <v>108</v>
      </c>
      <c r="G19" s="5"/>
      <c r="H19" s="6">
        <f t="shared" si="10"/>
        <v>5100000</v>
      </c>
      <c r="I19" s="6">
        <f t="shared" si="10"/>
        <v>5750000</v>
      </c>
      <c r="J19" s="6">
        <f t="shared" si="10"/>
        <v>4950000</v>
      </c>
      <c r="K19" s="6">
        <f t="shared" si="10"/>
        <v>5400000</v>
      </c>
      <c r="M19" s="7">
        <f t="shared" si="4"/>
        <v>5100000000</v>
      </c>
      <c r="N19" s="7">
        <f t="shared" si="5"/>
        <v>5750000000</v>
      </c>
      <c r="O19" s="7">
        <f t="shared" si="6"/>
        <v>4950000000</v>
      </c>
      <c r="P19" s="7">
        <f t="shared" si="7"/>
        <v>5400000000</v>
      </c>
      <c r="R19" s="5">
        <v>5</v>
      </c>
      <c r="S19" s="8">
        <f t="shared" si="8"/>
        <v>5300000000</v>
      </c>
      <c r="T19" s="9">
        <f t="shared" si="9"/>
        <v>353553390.59327376</v>
      </c>
      <c r="U19" s="9"/>
    </row>
    <row r="20" spans="1:21" ht="15.5">
      <c r="B20" s="5">
        <v>7</v>
      </c>
      <c r="C20" s="5">
        <v>97</v>
      </c>
      <c r="D20" s="5">
        <v>88</v>
      </c>
      <c r="E20" s="5">
        <v>102</v>
      </c>
      <c r="F20" s="5">
        <v>93</v>
      </c>
      <c r="G20" s="5"/>
      <c r="H20" s="6">
        <f t="shared" si="10"/>
        <v>4850000</v>
      </c>
      <c r="I20" s="6">
        <f t="shared" si="10"/>
        <v>4400000</v>
      </c>
      <c r="J20" s="6">
        <f t="shared" si="10"/>
        <v>5100000</v>
      </c>
      <c r="K20" s="6">
        <f t="shared" si="10"/>
        <v>4650000</v>
      </c>
      <c r="M20" s="7">
        <f t="shared" si="4"/>
        <v>4850000000</v>
      </c>
      <c r="N20" s="7">
        <f t="shared" si="5"/>
        <v>4400000000</v>
      </c>
      <c r="O20" s="7">
        <f t="shared" si="6"/>
        <v>5100000000</v>
      </c>
      <c r="P20" s="7">
        <f t="shared" si="7"/>
        <v>4650000000</v>
      </c>
      <c r="R20" s="5">
        <v>7</v>
      </c>
      <c r="S20" s="8">
        <f t="shared" si="8"/>
        <v>4750000000</v>
      </c>
      <c r="T20" s="9">
        <f t="shared" si="9"/>
        <v>297209241.66878343</v>
      </c>
      <c r="U20" s="9"/>
    </row>
    <row r="21" spans="1:21" ht="15.5">
      <c r="A21" s="1" t="s">
        <v>32</v>
      </c>
      <c r="B21" s="5">
        <v>8</v>
      </c>
      <c r="C21" s="5">
        <v>77</v>
      </c>
      <c r="D21" s="5">
        <v>80</v>
      </c>
      <c r="E21" s="5">
        <v>72</v>
      </c>
      <c r="F21" s="5">
        <v>68</v>
      </c>
      <c r="G21" s="5"/>
      <c r="H21" s="6">
        <f t="shared" si="10"/>
        <v>3850000</v>
      </c>
      <c r="I21" s="6">
        <f t="shared" si="10"/>
        <v>4000000</v>
      </c>
      <c r="J21" s="6">
        <f t="shared" si="10"/>
        <v>3600000</v>
      </c>
      <c r="K21" s="6">
        <f t="shared" si="10"/>
        <v>3400000</v>
      </c>
      <c r="M21" s="7">
        <f t="shared" si="4"/>
        <v>3850000000</v>
      </c>
      <c r="N21" s="7">
        <f t="shared" si="5"/>
        <v>4000000000</v>
      </c>
      <c r="O21" s="7">
        <f t="shared" si="6"/>
        <v>3600000000</v>
      </c>
      <c r="P21" s="7">
        <f t="shared" si="7"/>
        <v>3400000000</v>
      </c>
      <c r="R21" s="5">
        <v>8</v>
      </c>
      <c r="S21" s="8">
        <f t="shared" si="8"/>
        <v>3712500000</v>
      </c>
      <c r="T21" s="9">
        <f t="shared" si="9"/>
        <v>265753645.31836623</v>
      </c>
      <c r="U21" s="9"/>
    </row>
    <row r="22" spans="1:21" ht="15.5">
      <c r="B22" s="5">
        <v>9</v>
      </c>
      <c r="C22" s="5">
        <v>57</v>
      </c>
      <c r="D22" s="5">
        <v>48</v>
      </c>
      <c r="E22" s="5">
        <v>48</v>
      </c>
      <c r="F22" s="5">
        <v>44</v>
      </c>
      <c r="G22" s="5"/>
      <c r="H22" s="6">
        <f t="shared" si="10"/>
        <v>2850000</v>
      </c>
      <c r="I22" s="6">
        <f t="shared" si="10"/>
        <v>2400000</v>
      </c>
      <c r="J22" s="6">
        <f t="shared" si="10"/>
        <v>2400000</v>
      </c>
      <c r="K22" s="6">
        <f t="shared" si="10"/>
        <v>2200000</v>
      </c>
      <c r="M22" s="7">
        <f t="shared" si="4"/>
        <v>2850000000</v>
      </c>
      <c r="N22" s="7">
        <f t="shared" si="5"/>
        <v>2400000000</v>
      </c>
      <c r="O22" s="7">
        <f t="shared" si="6"/>
        <v>2400000000</v>
      </c>
      <c r="P22" s="7">
        <f t="shared" si="7"/>
        <v>2200000000</v>
      </c>
      <c r="R22" s="5">
        <v>9</v>
      </c>
      <c r="S22" s="8">
        <f t="shared" si="8"/>
        <v>2462500000</v>
      </c>
      <c r="T22" s="9">
        <f t="shared" si="9"/>
        <v>275000000</v>
      </c>
      <c r="U22" s="9"/>
    </row>
    <row r="23" spans="1:21" ht="15.5">
      <c r="B23" s="5">
        <v>10</v>
      </c>
      <c r="C23" s="5">
        <v>38</v>
      </c>
      <c r="D23" s="5">
        <v>38</v>
      </c>
      <c r="E23" s="5">
        <v>36</v>
      </c>
      <c r="F23" s="5">
        <v>40</v>
      </c>
      <c r="G23" s="5"/>
      <c r="H23" s="6">
        <f>((C23/4)*10000)*20</f>
        <v>1900000</v>
      </c>
      <c r="I23" s="6">
        <f t="shared" ref="I23:K26" si="11">((D23/4)*10000)*20</f>
        <v>1900000</v>
      </c>
      <c r="J23" s="6">
        <f t="shared" si="11"/>
        <v>1800000</v>
      </c>
      <c r="K23" s="6">
        <f t="shared" si="11"/>
        <v>2000000</v>
      </c>
      <c r="M23" s="7">
        <f t="shared" si="4"/>
        <v>1900000000</v>
      </c>
      <c r="N23" s="7">
        <f t="shared" si="5"/>
        <v>1900000000</v>
      </c>
      <c r="O23" s="7">
        <f t="shared" si="6"/>
        <v>1800000000</v>
      </c>
      <c r="P23" s="7">
        <f t="shared" si="7"/>
        <v>2000000000</v>
      </c>
      <c r="R23" s="5">
        <v>10</v>
      </c>
      <c r="S23" s="8">
        <f t="shared" si="8"/>
        <v>1900000000</v>
      </c>
      <c r="T23" s="9">
        <f t="shared" si="9"/>
        <v>81649658.092772603</v>
      </c>
      <c r="U23" s="9"/>
    </row>
    <row r="24" spans="1:21" ht="15.5">
      <c r="B24" s="5">
        <v>11</v>
      </c>
      <c r="C24" s="5">
        <v>36</v>
      </c>
      <c r="D24" s="5">
        <v>33</v>
      </c>
      <c r="E24" s="5">
        <v>30</v>
      </c>
      <c r="F24" s="5">
        <v>38</v>
      </c>
      <c r="G24" s="5"/>
      <c r="H24" s="6">
        <f t="shared" ref="H24:H26" si="12">((C24/4)*10000)*20</f>
        <v>1800000</v>
      </c>
      <c r="I24" s="6">
        <f t="shared" si="11"/>
        <v>1650000</v>
      </c>
      <c r="J24" s="6">
        <f t="shared" si="11"/>
        <v>1500000</v>
      </c>
      <c r="K24" s="6">
        <f t="shared" si="11"/>
        <v>1900000</v>
      </c>
      <c r="M24" s="7">
        <f t="shared" si="4"/>
        <v>1800000000</v>
      </c>
      <c r="N24" s="7">
        <f t="shared" si="5"/>
        <v>1650000000</v>
      </c>
      <c r="O24" s="7">
        <f t="shared" si="6"/>
        <v>1500000000</v>
      </c>
      <c r="P24" s="7">
        <f t="shared" si="7"/>
        <v>1900000000</v>
      </c>
      <c r="R24" s="5">
        <v>11</v>
      </c>
      <c r="S24" s="8">
        <f t="shared" si="8"/>
        <v>1712500000</v>
      </c>
      <c r="T24" s="9">
        <f t="shared" si="9"/>
        <v>175000000</v>
      </c>
      <c r="U24" s="9"/>
    </row>
    <row r="25" spans="1:21" ht="15.5">
      <c r="B25" s="5">
        <v>12</v>
      </c>
      <c r="C25" s="5">
        <v>22</v>
      </c>
      <c r="D25" s="5">
        <v>18</v>
      </c>
      <c r="E25" s="5">
        <v>19</v>
      </c>
      <c r="F25" s="5">
        <v>20</v>
      </c>
      <c r="G25" s="5"/>
      <c r="H25" s="6">
        <f t="shared" si="12"/>
        <v>1100000</v>
      </c>
      <c r="I25" s="6">
        <f t="shared" si="11"/>
        <v>900000</v>
      </c>
      <c r="J25" s="6">
        <f t="shared" si="11"/>
        <v>950000</v>
      </c>
      <c r="K25" s="6">
        <f t="shared" si="11"/>
        <v>1000000</v>
      </c>
      <c r="M25" s="7">
        <f t="shared" si="4"/>
        <v>1100000000</v>
      </c>
      <c r="N25" s="7">
        <f t="shared" si="5"/>
        <v>900000000</v>
      </c>
      <c r="O25" s="7">
        <f t="shared" si="6"/>
        <v>950000000</v>
      </c>
      <c r="P25" s="7">
        <f t="shared" si="7"/>
        <v>1000000000</v>
      </c>
      <c r="R25" s="5">
        <v>12</v>
      </c>
      <c r="S25" s="8">
        <f t="shared" si="8"/>
        <v>987500000</v>
      </c>
      <c r="T25" s="9">
        <f t="shared" si="9"/>
        <v>85391256.382996649</v>
      </c>
      <c r="U25" s="9"/>
    </row>
    <row r="26" spans="1:21" ht="15.5">
      <c r="B26" s="5">
        <v>13</v>
      </c>
      <c r="C26" s="5">
        <v>15</v>
      </c>
      <c r="D26" s="5">
        <v>18</v>
      </c>
      <c r="E26" s="5">
        <v>14</v>
      </c>
      <c r="F26" s="5">
        <v>18</v>
      </c>
      <c r="G26" s="5"/>
      <c r="H26" s="6">
        <f t="shared" si="12"/>
        <v>750000</v>
      </c>
      <c r="I26" s="6">
        <f t="shared" si="11"/>
        <v>900000</v>
      </c>
      <c r="J26" s="6">
        <f t="shared" si="11"/>
        <v>700000</v>
      </c>
      <c r="K26" s="6">
        <f t="shared" si="11"/>
        <v>900000</v>
      </c>
      <c r="M26" s="7">
        <f t="shared" si="4"/>
        <v>750000000</v>
      </c>
      <c r="N26" s="7">
        <f t="shared" si="5"/>
        <v>900000000</v>
      </c>
      <c r="O26" s="7">
        <f t="shared" si="6"/>
        <v>700000000</v>
      </c>
      <c r="P26" s="7">
        <f t="shared" si="7"/>
        <v>900000000</v>
      </c>
      <c r="R26" s="5">
        <v>13</v>
      </c>
      <c r="S26" s="8">
        <f t="shared" si="8"/>
        <v>812500000</v>
      </c>
      <c r="T26" s="9">
        <f t="shared" si="9"/>
        <v>103077640.64044151</v>
      </c>
      <c r="U26" s="9"/>
    </row>
    <row r="27" spans="1:21" ht="15.5">
      <c r="B27" s="5">
        <v>15</v>
      </c>
      <c r="C27" s="5">
        <v>66</v>
      </c>
      <c r="D27" s="5">
        <v>70</v>
      </c>
      <c r="E27" s="5">
        <v>68</v>
      </c>
      <c r="F27" s="5">
        <v>77</v>
      </c>
      <c r="G27" s="5"/>
      <c r="H27" s="6">
        <f t="shared" ref="H27:H29" si="13">((C27/4)*10000)</f>
        <v>165000</v>
      </c>
      <c r="I27" s="6">
        <f t="shared" ref="I27:I29" si="14">((D27/4)*10000)</f>
        <v>175000</v>
      </c>
      <c r="J27" s="6">
        <f t="shared" ref="J27:J29" si="15">((E27/4)*10000)</f>
        <v>170000</v>
      </c>
      <c r="K27" s="6">
        <f t="shared" ref="K27:K29" si="16">((F27/4)*10000)</f>
        <v>192500</v>
      </c>
      <c r="M27" s="7">
        <f t="shared" si="4"/>
        <v>165000000</v>
      </c>
      <c r="N27" s="7">
        <f t="shared" si="5"/>
        <v>175000000</v>
      </c>
      <c r="O27" s="7">
        <f t="shared" si="6"/>
        <v>170000000</v>
      </c>
      <c r="P27" s="7">
        <f t="shared" si="7"/>
        <v>192500000</v>
      </c>
      <c r="R27" s="5">
        <v>15</v>
      </c>
      <c r="S27" s="8">
        <f t="shared" si="8"/>
        <v>175625000</v>
      </c>
      <c r="T27" s="9">
        <f t="shared" si="9"/>
        <v>11967838.846954226</v>
      </c>
      <c r="U27" s="9"/>
    </row>
    <row r="28" spans="1:21" ht="15.5">
      <c r="B28" s="3">
        <v>22</v>
      </c>
      <c r="C28" s="5">
        <v>40</v>
      </c>
      <c r="D28" s="5">
        <v>38</v>
      </c>
      <c r="E28" s="5">
        <v>44</v>
      </c>
      <c r="F28" s="5">
        <v>42</v>
      </c>
      <c r="G28" s="5"/>
      <c r="H28" s="6">
        <f t="shared" si="13"/>
        <v>100000</v>
      </c>
      <c r="I28" s="6">
        <f t="shared" si="14"/>
        <v>95000</v>
      </c>
      <c r="J28" s="6">
        <f t="shared" si="15"/>
        <v>110000</v>
      </c>
      <c r="K28" s="6">
        <f t="shared" si="16"/>
        <v>105000</v>
      </c>
      <c r="M28" s="7">
        <f t="shared" si="4"/>
        <v>100000000</v>
      </c>
      <c r="N28" s="7">
        <f t="shared" si="5"/>
        <v>95000000</v>
      </c>
      <c r="O28" s="7">
        <f t="shared" si="6"/>
        <v>110000000</v>
      </c>
      <c r="P28" s="7">
        <f t="shared" si="7"/>
        <v>105000000</v>
      </c>
      <c r="R28" s="3">
        <v>22</v>
      </c>
      <c r="S28" s="8">
        <f t="shared" si="8"/>
        <v>102500000</v>
      </c>
      <c r="T28" s="9">
        <f t="shared" si="9"/>
        <v>6454972.243679028</v>
      </c>
      <c r="U28" s="9"/>
    </row>
    <row r="29" spans="1:21" ht="15.5">
      <c r="B29" s="5">
        <v>29</v>
      </c>
      <c r="C29" s="5">
        <v>30</v>
      </c>
      <c r="D29" s="5">
        <v>32</v>
      </c>
      <c r="E29" s="5">
        <v>36</v>
      </c>
      <c r="F29" s="5">
        <v>34</v>
      </c>
      <c r="G29" s="5"/>
      <c r="H29" s="6">
        <f t="shared" si="13"/>
        <v>75000</v>
      </c>
      <c r="I29" s="6">
        <f t="shared" si="14"/>
        <v>80000</v>
      </c>
      <c r="J29" s="6">
        <f t="shared" si="15"/>
        <v>90000</v>
      </c>
      <c r="K29" s="6">
        <f t="shared" si="16"/>
        <v>85000</v>
      </c>
      <c r="M29" s="7">
        <f t="shared" si="4"/>
        <v>75000000</v>
      </c>
      <c r="N29" s="7">
        <f t="shared" si="5"/>
        <v>80000000</v>
      </c>
      <c r="O29" s="7">
        <f t="shared" si="6"/>
        <v>90000000</v>
      </c>
      <c r="P29" s="7">
        <f t="shared" si="7"/>
        <v>85000000</v>
      </c>
      <c r="R29" s="5">
        <v>29</v>
      </c>
      <c r="S29" s="8">
        <f t="shared" si="8"/>
        <v>82500000</v>
      </c>
      <c r="T29" s="9">
        <f t="shared" si="9"/>
        <v>6454972.243679028</v>
      </c>
      <c r="U29" s="9"/>
    </row>
    <row r="30" spans="1:21" s="15" customFormat="1" ht="15.5">
      <c r="B30" s="10">
        <v>36</v>
      </c>
      <c r="C30" s="10">
        <v>20</v>
      </c>
      <c r="D30" s="10">
        <v>30</v>
      </c>
      <c r="E30" s="10">
        <v>26</v>
      </c>
      <c r="F30" s="10">
        <v>25</v>
      </c>
      <c r="G30" s="10"/>
      <c r="H30" s="11">
        <f t="shared" ref="H30:K30" si="17">((C30/4)*10000)</f>
        <v>50000</v>
      </c>
      <c r="I30" s="11">
        <f t="shared" si="17"/>
        <v>75000</v>
      </c>
      <c r="J30" s="11">
        <f t="shared" si="17"/>
        <v>65000</v>
      </c>
      <c r="K30" s="11">
        <f t="shared" si="17"/>
        <v>62500</v>
      </c>
      <c r="M30" s="12">
        <f t="shared" si="4"/>
        <v>50000000</v>
      </c>
      <c r="N30" s="12">
        <f t="shared" si="5"/>
        <v>75000000</v>
      </c>
      <c r="O30" s="12">
        <f t="shared" si="6"/>
        <v>65000000</v>
      </c>
      <c r="P30" s="12">
        <f t="shared" si="7"/>
        <v>62500000</v>
      </c>
      <c r="R30" s="10">
        <v>36</v>
      </c>
      <c r="S30" s="13">
        <f t="shared" si="8"/>
        <v>63125000</v>
      </c>
      <c r="T30" s="14">
        <f t="shared" si="9"/>
        <v>10282468.899377555</v>
      </c>
      <c r="U30" s="14"/>
    </row>
    <row r="31" spans="1:21" ht="15.5">
      <c r="B31" s="5">
        <v>0</v>
      </c>
      <c r="C31" s="5">
        <v>127</v>
      </c>
      <c r="D31" s="5">
        <v>132</v>
      </c>
      <c r="E31" s="5">
        <v>120</v>
      </c>
      <c r="F31" s="5">
        <v>126</v>
      </c>
      <c r="G31" s="5"/>
      <c r="H31" s="6">
        <f t="shared" ref="H31:K36" si="18">((C31/4)*10000)*20</f>
        <v>6350000</v>
      </c>
      <c r="I31" s="6">
        <f t="shared" si="18"/>
        <v>6600000</v>
      </c>
      <c r="J31" s="6">
        <f t="shared" si="18"/>
        <v>6000000</v>
      </c>
      <c r="K31" s="6">
        <f t="shared" si="18"/>
        <v>6300000</v>
      </c>
      <c r="M31" s="7">
        <f t="shared" si="4"/>
        <v>6350000000</v>
      </c>
      <c r="N31" s="7">
        <f t="shared" si="5"/>
        <v>6600000000</v>
      </c>
      <c r="O31" s="7">
        <f t="shared" si="6"/>
        <v>6000000000</v>
      </c>
      <c r="P31" s="7">
        <f t="shared" si="7"/>
        <v>6300000000</v>
      </c>
      <c r="R31" s="5">
        <v>0</v>
      </c>
      <c r="S31" s="8">
        <f t="shared" si="8"/>
        <v>6312500000</v>
      </c>
      <c r="T31" s="9">
        <f t="shared" si="9"/>
        <v>246221445.04490262</v>
      </c>
      <c r="U31" s="9"/>
    </row>
    <row r="32" spans="1:21" ht="15.5">
      <c r="B32" s="5">
        <v>3</v>
      </c>
      <c r="C32" s="5">
        <v>118</v>
      </c>
      <c r="D32" s="5">
        <v>125</v>
      </c>
      <c r="E32" s="5">
        <v>112</v>
      </c>
      <c r="F32" s="5">
        <v>110</v>
      </c>
      <c r="G32" s="5"/>
      <c r="H32" s="6">
        <f t="shared" si="18"/>
        <v>5900000</v>
      </c>
      <c r="I32" s="6">
        <f t="shared" si="18"/>
        <v>6250000</v>
      </c>
      <c r="J32" s="6">
        <f t="shared" si="18"/>
        <v>5600000</v>
      </c>
      <c r="K32" s="6">
        <f t="shared" si="18"/>
        <v>5500000</v>
      </c>
      <c r="M32" s="7">
        <f t="shared" si="4"/>
        <v>5900000000</v>
      </c>
      <c r="N32" s="7">
        <f t="shared" si="5"/>
        <v>6250000000</v>
      </c>
      <c r="O32" s="7">
        <f t="shared" si="6"/>
        <v>5600000000</v>
      </c>
      <c r="P32" s="7">
        <f t="shared" si="7"/>
        <v>5500000000</v>
      </c>
      <c r="R32" s="5">
        <v>3</v>
      </c>
      <c r="S32" s="8">
        <f t="shared" si="8"/>
        <v>5812500000</v>
      </c>
      <c r="T32" s="9">
        <f t="shared" si="9"/>
        <v>337577151.6754849</v>
      </c>
      <c r="U32" s="9"/>
    </row>
    <row r="33" spans="1:21" ht="15.5">
      <c r="B33" s="5">
        <v>5</v>
      </c>
      <c r="C33" s="5">
        <v>108</v>
      </c>
      <c r="D33" s="5">
        <v>117</v>
      </c>
      <c r="E33" s="5">
        <v>112</v>
      </c>
      <c r="F33" s="5">
        <v>106</v>
      </c>
      <c r="G33" s="5"/>
      <c r="H33" s="6">
        <f t="shared" si="18"/>
        <v>5400000</v>
      </c>
      <c r="I33" s="6">
        <f t="shared" si="18"/>
        <v>5850000</v>
      </c>
      <c r="J33" s="6">
        <f t="shared" si="18"/>
        <v>5600000</v>
      </c>
      <c r="K33" s="6">
        <f t="shared" si="18"/>
        <v>5300000</v>
      </c>
      <c r="M33" s="7">
        <f t="shared" si="4"/>
        <v>5400000000</v>
      </c>
      <c r="N33" s="7">
        <f t="shared" si="5"/>
        <v>5850000000</v>
      </c>
      <c r="O33" s="7">
        <f t="shared" si="6"/>
        <v>5600000000</v>
      </c>
      <c r="P33" s="7">
        <f t="shared" si="7"/>
        <v>5300000000</v>
      </c>
      <c r="R33" s="5">
        <v>5</v>
      </c>
      <c r="S33" s="8">
        <f t="shared" si="8"/>
        <v>5537500000</v>
      </c>
      <c r="T33" s="9">
        <f t="shared" si="9"/>
        <v>242813371.40555775</v>
      </c>
      <c r="U33" s="9"/>
    </row>
    <row r="34" spans="1:21" ht="15.5">
      <c r="B34" s="5">
        <v>7</v>
      </c>
      <c r="C34" s="5">
        <v>105</v>
      </c>
      <c r="D34" s="5">
        <v>96</v>
      </c>
      <c r="E34" s="5">
        <v>102</v>
      </c>
      <c r="F34" s="5">
        <v>97</v>
      </c>
      <c r="G34" s="5"/>
      <c r="H34" s="6">
        <f t="shared" si="18"/>
        <v>5250000</v>
      </c>
      <c r="I34" s="6">
        <f t="shared" si="18"/>
        <v>4800000</v>
      </c>
      <c r="J34" s="6">
        <f t="shared" si="18"/>
        <v>5100000</v>
      </c>
      <c r="K34" s="6">
        <f t="shared" si="18"/>
        <v>4850000</v>
      </c>
      <c r="M34" s="7">
        <f t="shared" si="4"/>
        <v>5250000000</v>
      </c>
      <c r="N34" s="7">
        <f t="shared" si="5"/>
        <v>4800000000</v>
      </c>
      <c r="O34" s="7">
        <f t="shared" si="6"/>
        <v>5100000000</v>
      </c>
      <c r="P34" s="7">
        <f t="shared" si="7"/>
        <v>4850000000</v>
      </c>
      <c r="R34" s="5">
        <v>7</v>
      </c>
      <c r="S34" s="8">
        <f t="shared" si="8"/>
        <v>5000000000</v>
      </c>
      <c r="T34" s="9">
        <f t="shared" si="9"/>
        <v>212132034.35596424</v>
      </c>
      <c r="U34" s="9"/>
    </row>
    <row r="35" spans="1:21" ht="15.5">
      <c r="B35" s="5">
        <v>8</v>
      </c>
      <c r="C35" s="5">
        <v>102</v>
      </c>
      <c r="D35" s="5">
        <v>90</v>
      </c>
      <c r="E35" s="5">
        <v>88</v>
      </c>
      <c r="F35" s="5">
        <v>90</v>
      </c>
      <c r="G35" s="5"/>
      <c r="H35" s="6">
        <f t="shared" si="18"/>
        <v>5100000</v>
      </c>
      <c r="I35" s="6">
        <f t="shared" si="18"/>
        <v>4500000</v>
      </c>
      <c r="J35" s="6">
        <f t="shared" si="18"/>
        <v>4400000</v>
      </c>
      <c r="K35" s="6">
        <f t="shared" si="18"/>
        <v>4500000</v>
      </c>
      <c r="M35" s="7">
        <f t="shared" si="4"/>
        <v>5100000000</v>
      </c>
      <c r="N35" s="7">
        <f t="shared" si="5"/>
        <v>4500000000</v>
      </c>
      <c r="O35" s="7">
        <f t="shared" si="6"/>
        <v>4400000000</v>
      </c>
      <c r="P35" s="7">
        <f t="shared" si="7"/>
        <v>4500000000</v>
      </c>
      <c r="R35" s="5">
        <v>8</v>
      </c>
      <c r="S35" s="8">
        <f t="shared" si="8"/>
        <v>4625000000</v>
      </c>
      <c r="T35" s="9">
        <f t="shared" si="9"/>
        <v>320156211.87164241</v>
      </c>
      <c r="U35" s="9"/>
    </row>
    <row r="36" spans="1:21" ht="15.5">
      <c r="B36" s="5">
        <v>9</v>
      </c>
      <c r="C36" s="5">
        <v>77</v>
      </c>
      <c r="D36" s="5">
        <v>78</v>
      </c>
      <c r="E36" s="5">
        <v>82</v>
      </c>
      <c r="F36" s="5">
        <v>80</v>
      </c>
      <c r="G36" s="5"/>
      <c r="H36" s="6">
        <f t="shared" si="18"/>
        <v>3850000</v>
      </c>
      <c r="I36" s="6">
        <f t="shared" si="18"/>
        <v>3900000</v>
      </c>
      <c r="J36" s="6">
        <f t="shared" si="18"/>
        <v>4100000</v>
      </c>
      <c r="K36" s="6">
        <f t="shared" si="18"/>
        <v>4000000</v>
      </c>
      <c r="M36" s="7">
        <f t="shared" si="4"/>
        <v>3850000000</v>
      </c>
      <c r="N36" s="7">
        <f t="shared" si="5"/>
        <v>3900000000</v>
      </c>
      <c r="O36" s="7">
        <f t="shared" si="6"/>
        <v>4100000000</v>
      </c>
      <c r="P36" s="7">
        <f t="shared" si="7"/>
        <v>4000000000</v>
      </c>
      <c r="R36" s="5">
        <v>9</v>
      </c>
      <c r="S36" s="8">
        <f t="shared" si="8"/>
        <v>3962500000</v>
      </c>
      <c r="T36" s="9">
        <f t="shared" si="9"/>
        <v>110867789.13041726</v>
      </c>
      <c r="U36" s="9"/>
    </row>
    <row r="37" spans="1:21" ht="15.5">
      <c r="A37" s="1" t="s">
        <v>33</v>
      </c>
      <c r="B37" s="5">
        <v>10</v>
      </c>
      <c r="C37" s="5">
        <v>55</v>
      </c>
      <c r="D37" s="5">
        <v>48</v>
      </c>
      <c r="E37" s="5">
        <v>50</v>
      </c>
      <c r="F37" s="5">
        <v>58</v>
      </c>
      <c r="G37" s="5"/>
      <c r="H37" s="6">
        <f>((C37/4)*10000)*20</f>
        <v>2750000</v>
      </c>
      <c r="I37" s="6">
        <f t="shared" ref="I37:K37" si="19">((D37/4)*10000)*20</f>
        <v>2400000</v>
      </c>
      <c r="J37" s="6">
        <f t="shared" si="19"/>
        <v>2500000</v>
      </c>
      <c r="K37" s="6">
        <f t="shared" si="19"/>
        <v>2900000</v>
      </c>
      <c r="M37" s="7">
        <f t="shared" si="4"/>
        <v>2750000000</v>
      </c>
      <c r="N37" s="7">
        <f t="shared" si="5"/>
        <v>2400000000</v>
      </c>
      <c r="O37" s="7">
        <f t="shared" si="6"/>
        <v>2500000000</v>
      </c>
      <c r="P37" s="7">
        <f t="shared" si="7"/>
        <v>2900000000</v>
      </c>
      <c r="R37" s="5">
        <v>10</v>
      </c>
      <c r="S37" s="8">
        <f t="shared" si="8"/>
        <v>2637500000</v>
      </c>
      <c r="T37" s="9">
        <f t="shared" si="9"/>
        <v>228673712.23353738</v>
      </c>
      <c r="U37" s="9"/>
    </row>
    <row r="38" spans="1:21" ht="15.5">
      <c r="B38" s="5">
        <v>11</v>
      </c>
      <c r="C38" s="5">
        <v>49</v>
      </c>
      <c r="D38" s="5">
        <v>50</v>
      </c>
      <c r="E38" s="5">
        <v>43</v>
      </c>
      <c r="F38" s="5">
        <v>46</v>
      </c>
      <c r="G38" s="5"/>
      <c r="H38" s="6">
        <f t="shared" ref="H38:H40" si="20">((C38/4)*10000)*20</f>
        <v>2450000</v>
      </c>
      <c r="I38" s="6">
        <f t="shared" ref="I38:I39" si="21">((D38/4)*10000)*20</f>
        <v>2500000</v>
      </c>
      <c r="J38" s="6">
        <f t="shared" ref="J38:J40" si="22">((E38/4)*10000)*20</f>
        <v>2150000</v>
      </c>
      <c r="K38" s="6">
        <f t="shared" ref="K38:K40" si="23">((F38/4)*10000)*20</f>
        <v>2300000</v>
      </c>
      <c r="M38" s="7">
        <f t="shared" si="4"/>
        <v>2450000000</v>
      </c>
      <c r="N38" s="7">
        <f t="shared" si="5"/>
        <v>2500000000</v>
      </c>
      <c r="O38" s="7">
        <f t="shared" si="6"/>
        <v>2150000000</v>
      </c>
      <c r="P38" s="7">
        <f t="shared" si="7"/>
        <v>2300000000</v>
      </c>
      <c r="R38" s="5">
        <v>11</v>
      </c>
      <c r="S38" s="8">
        <f t="shared" si="8"/>
        <v>2350000000</v>
      </c>
      <c r="T38" s="9">
        <f t="shared" si="9"/>
        <v>158113883.00841898</v>
      </c>
      <c r="U38" s="9"/>
    </row>
    <row r="39" spans="1:21" ht="15.5">
      <c r="B39" s="5">
        <v>12</v>
      </c>
      <c r="C39" s="5">
        <v>30</v>
      </c>
      <c r="D39" s="5">
        <v>37</v>
      </c>
      <c r="E39" s="5">
        <v>30</v>
      </c>
      <c r="F39" s="5">
        <v>38</v>
      </c>
      <c r="G39" s="5"/>
      <c r="H39" s="6">
        <f t="shared" si="20"/>
        <v>1500000</v>
      </c>
      <c r="I39" s="6">
        <f t="shared" si="21"/>
        <v>1850000</v>
      </c>
      <c r="J39" s="6">
        <f t="shared" si="22"/>
        <v>1500000</v>
      </c>
      <c r="K39" s="6">
        <f t="shared" si="23"/>
        <v>1900000</v>
      </c>
      <c r="M39" s="7">
        <f t="shared" si="4"/>
        <v>1500000000</v>
      </c>
      <c r="N39" s="7">
        <f t="shared" si="5"/>
        <v>1850000000</v>
      </c>
      <c r="O39" s="7">
        <f t="shared" si="6"/>
        <v>1500000000</v>
      </c>
      <c r="P39" s="7">
        <f t="shared" si="7"/>
        <v>1900000000</v>
      </c>
      <c r="R39" s="5">
        <v>12</v>
      </c>
      <c r="S39" s="8">
        <f t="shared" si="8"/>
        <v>1687500000</v>
      </c>
      <c r="T39" s="9">
        <f t="shared" si="9"/>
        <v>217466472.51166481</v>
      </c>
      <c r="U39" s="9"/>
    </row>
    <row r="40" spans="1:21" ht="15.5">
      <c r="B40" s="5">
        <v>13</v>
      </c>
      <c r="C40" s="5">
        <v>20</v>
      </c>
      <c r="D40" s="5">
        <v>30</v>
      </c>
      <c r="E40" s="5">
        <v>28</v>
      </c>
      <c r="F40" s="5">
        <v>32</v>
      </c>
      <c r="G40" s="5"/>
      <c r="H40" s="6">
        <f t="shared" si="20"/>
        <v>1000000</v>
      </c>
      <c r="I40" s="6">
        <f>((D40/4)*10000)*20</f>
        <v>1500000</v>
      </c>
      <c r="J40" s="6">
        <f t="shared" si="22"/>
        <v>1400000</v>
      </c>
      <c r="K40" s="6">
        <f t="shared" si="23"/>
        <v>1600000</v>
      </c>
      <c r="M40" s="7">
        <f t="shared" si="4"/>
        <v>1000000000</v>
      </c>
      <c r="N40" s="7">
        <f t="shared" si="5"/>
        <v>1500000000</v>
      </c>
      <c r="O40" s="7">
        <f t="shared" si="6"/>
        <v>1400000000</v>
      </c>
      <c r="P40" s="7">
        <f t="shared" si="7"/>
        <v>1600000000</v>
      </c>
      <c r="R40" s="5">
        <v>13</v>
      </c>
      <c r="S40" s="8">
        <f t="shared" si="8"/>
        <v>1375000000</v>
      </c>
      <c r="T40" s="9">
        <f t="shared" si="9"/>
        <v>262995563.96765834</v>
      </c>
      <c r="U40" s="9"/>
    </row>
    <row r="41" spans="1:21" ht="15.5">
      <c r="B41" s="5">
        <v>15</v>
      </c>
      <c r="C41" s="5">
        <v>60</v>
      </c>
      <c r="D41" s="5">
        <v>68</v>
      </c>
      <c r="E41" s="5">
        <v>77</v>
      </c>
      <c r="F41" s="5">
        <v>75</v>
      </c>
      <c r="G41" s="5"/>
      <c r="H41" s="6">
        <f t="shared" ref="H41:K44" si="24">((C41/4)*10000)</f>
        <v>150000</v>
      </c>
      <c r="I41" s="6">
        <f t="shared" si="24"/>
        <v>170000</v>
      </c>
      <c r="J41" s="6">
        <f t="shared" si="24"/>
        <v>192500</v>
      </c>
      <c r="K41" s="6">
        <f t="shared" si="24"/>
        <v>187500</v>
      </c>
      <c r="M41" s="7">
        <f t="shared" si="4"/>
        <v>150000000</v>
      </c>
      <c r="N41" s="7">
        <f t="shared" si="5"/>
        <v>170000000</v>
      </c>
      <c r="O41" s="7">
        <f t="shared" si="6"/>
        <v>192500000</v>
      </c>
      <c r="P41" s="7">
        <f t="shared" si="7"/>
        <v>187500000</v>
      </c>
      <c r="R41" s="5">
        <v>15</v>
      </c>
      <c r="S41" s="8">
        <f>AVERAGE(M41:P41)</f>
        <v>175000000</v>
      </c>
      <c r="T41" s="9">
        <f t="shared" si="9"/>
        <v>19257033.347152237</v>
      </c>
      <c r="U41" s="9"/>
    </row>
    <row r="42" spans="1:21" ht="15.5">
      <c r="B42" s="3">
        <v>22</v>
      </c>
      <c r="C42" s="5">
        <v>48</v>
      </c>
      <c r="D42" s="5">
        <v>48</v>
      </c>
      <c r="E42" s="5">
        <v>53</v>
      </c>
      <c r="F42" s="5">
        <v>55</v>
      </c>
      <c r="G42" s="5"/>
      <c r="H42" s="6">
        <f t="shared" si="24"/>
        <v>120000</v>
      </c>
      <c r="I42" s="6">
        <f t="shared" si="24"/>
        <v>120000</v>
      </c>
      <c r="J42" s="6">
        <f t="shared" si="24"/>
        <v>132500</v>
      </c>
      <c r="K42" s="6">
        <f t="shared" si="24"/>
        <v>137500</v>
      </c>
      <c r="M42" s="7">
        <f t="shared" si="4"/>
        <v>120000000</v>
      </c>
      <c r="N42" s="7">
        <f t="shared" si="5"/>
        <v>120000000</v>
      </c>
      <c r="O42" s="7">
        <f t="shared" si="6"/>
        <v>132500000</v>
      </c>
      <c r="P42" s="7">
        <f t="shared" si="7"/>
        <v>137500000</v>
      </c>
      <c r="R42" s="3">
        <v>22</v>
      </c>
      <c r="S42" s="8">
        <f t="shared" si="8"/>
        <v>127500000</v>
      </c>
      <c r="T42" s="9">
        <f t="shared" si="9"/>
        <v>8897565.2100260928</v>
      </c>
      <c r="U42" s="9"/>
    </row>
    <row r="43" spans="1:21" ht="15.5">
      <c r="B43" s="5">
        <v>29</v>
      </c>
      <c r="C43" s="5">
        <v>30</v>
      </c>
      <c r="D43" s="5">
        <v>28</v>
      </c>
      <c r="E43" s="5">
        <v>34</v>
      </c>
      <c r="F43" s="5">
        <v>40</v>
      </c>
      <c r="G43" s="5"/>
      <c r="H43" s="6">
        <f t="shared" si="24"/>
        <v>75000</v>
      </c>
      <c r="I43" s="6">
        <f t="shared" si="24"/>
        <v>70000</v>
      </c>
      <c r="J43" s="6">
        <f t="shared" si="24"/>
        <v>85000</v>
      </c>
      <c r="K43" s="6">
        <f t="shared" si="24"/>
        <v>100000</v>
      </c>
      <c r="M43" s="7">
        <f t="shared" si="4"/>
        <v>75000000</v>
      </c>
      <c r="N43" s="7">
        <f t="shared" si="5"/>
        <v>70000000</v>
      </c>
      <c r="O43" s="7">
        <f t="shared" si="6"/>
        <v>85000000</v>
      </c>
      <c r="P43" s="7">
        <f t="shared" si="7"/>
        <v>100000000</v>
      </c>
      <c r="R43" s="5">
        <v>29</v>
      </c>
      <c r="S43" s="8">
        <f t="shared" si="8"/>
        <v>82500000</v>
      </c>
      <c r="T43" s="9">
        <f t="shared" si="9"/>
        <v>13228756.555322953</v>
      </c>
      <c r="U43" s="9"/>
    </row>
    <row r="44" spans="1:21" s="15" customFormat="1" ht="15.5">
      <c r="B44" s="10">
        <v>36</v>
      </c>
      <c r="C44" s="10">
        <v>20</v>
      </c>
      <c r="D44" s="10">
        <v>22</v>
      </c>
      <c r="E44" s="10">
        <v>15</v>
      </c>
      <c r="F44" s="10">
        <v>24</v>
      </c>
      <c r="G44" s="10"/>
      <c r="H44" s="11">
        <f t="shared" si="24"/>
        <v>50000</v>
      </c>
      <c r="I44" s="11">
        <f t="shared" si="24"/>
        <v>55000</v>
      </c>
      <c r="J44" s="11">
        <f t="shared" si="24"/>
        <v>37500</v>
      </c>
      <c r="K44" s="11">
        <f t="shared" si="24"/>
        <v>60000</v>
      </c>
      <c r="M44" s="12">
        <f t="shared" si="4"/>
        <v>50000000</v>
      </c>
      <c r="N44" s="12">
        <f t="shared" si="5"/>
        <v>55000000</v>
      </c>
      <c r="O44" s="12">
        <f t="shared" si="6"/>
        <v>37500000</v>
      </c>
      <c r="P44" s="12">
        <f t="shared" si="7"/>
        <v>60000000</v>
      </c>
      <c r="R44" s="10">
        <v>36</v>
      </c>
      <c r="S44" s="13">
        <f t="shared" si="8"/>
        <v>50625000</v>
      </c>
      <c r="T44" s="14">
        <f t="shared" si="9"/>
        <v>9655525.1885470562</v>
      </c>
      <c r="U44" s="14"/>
    </row>
    <row r="45" spans="1:21" ht="15.5">
      <c r="B45" s="5">
        <v>0</v>
      </c>
      <c r="C45" s="5">
        <v>127</v>
      </c>
      <c r="D45" s="5">
        <v>132</v>
      </c>
      <c r="E45" s="5">
        <v>120</v>
      </c>
      <c r="F45" s="5">
        <v>126</v>
      </c>
      <c r="G45" s="5"/>
      <c r="H45" s="6">
        <f t="shared" ref="H45:H58" si="25">((C45/4)*10000)*20</f>
        <v>6350000</v>
      </c>
      <c r="I45" s="6">
        <f t="shared" ref="I45:I58" si="26">((D45/4)*10000)*20</f>
        <v>6600000</v>
      </c>
      <c r="J45" s="6">
        <f t="shared" ref="J45:J58" si="27">((E45/4)*10000)*20</f>
        <v>6000000</v>
      </c>
      <c r="K45" s="6">
        <f t="shared" ref="K45:K58" si="28">((F45/4)*10000)*20</f>
        <v>6300000</v>
      </c>
      <c r="M45" s="7">
        <f t="shared" ref="M45:M58" si="29">H45*1000</f>
        <v>6350000000</v>
      </c>
      <c r="N45" s="7">
        <f t="shared" ref="N45:N58" si="30">I45*1000</f>
        <v>6600000000</v>
      </c>
      <c r="O45" s="7">
        <f t="shared" ref="O45:O58" si="31">J45*1000</f>
        <v>6000000000</v>
      </c>
      <c r="P45" s="7">
        <f t="shared" ref="P45:P58" si="32">K45*1000</f>
        <v>6300000000</v>
      </c>
      <c r="R45" s="5">
        <v>0</v>
      </c>
      <c r="S45" s="8">
        <f>AVERAGE(M45:P45)</f>
        <v>6312500000</v>
      </c>
      <c r="T45" s="9">
        <f>STDEV(M45:P45)</f>
        <v>246221445.04490262</v>
      </c>
      <c r="U45" s="9"/>
    </row>
    <row r="46" spans="1:21" ht="15.5">
      <c r="B46" s="5">
        <v>3</v>
      </c>
      <c r="C46" s="5">
        <v>110</v>
      </c>
      <c r="D46" s="5">
        <v>115</v>
      </c>
      <c r="E46" s="5">
        <v>112</v>
      </c>
      <c r="F46" s="5">
        <v>109</v>
      </c>
      <c r="G46" s="5"/>
      <c r="H46" s="6">
        <f t="shared" si="25"/>
        <v>5500000</v>
      </c>
      <c r="I46" s="6">
        <f t="shared" si="26"/>
        <v>5750000</v>
      </c>
      <c r="J46" s="6">
        <f t="shared" si="27"/>
        <v>5600000</v>
      </c>
      <c r="K46" s="6">
        <f t="shared" si="28"/>
        <v>5450000</v>
      </c>
      <c r="M46" s="7">
        <f t="shared" si="29"/>
        <v>5500000000</v>
      </c>
      <c r="N46" s="7">
        <f t="shared" si="30"/>
        <v>5750000000</v>
      </c>
      <c r="O46" s="7">
        <f t="shared" si="31"/>
        <v>5600000000</v>
      </c>
      <c r="P46" s="7">
        <f t="shared" si="32"/>
        <v>5450000000</v>
      </c>
      <c r="R46" s="5">
        <v>3</v>
      </c>
      <c r="S46" s="8">
        <f t="shared" ref="S46:S58" si="33">AVERAGE(M46:P46)</f>
        <v>5575000000</v>
      </c>
      <c r="T46" s="9">
        <f t="shared" ref="T46:T58" si="34">STDEV(M46:P46)</f>
        <v>132287565.55322953</v>
      </c>
      <c r="U46" s="9"/>
    </row>
    <row r="47" spans="1:21" ht="15.5">
      <c r="B47" s="5">
        <v>5</v>
      </c>
      <c r="C47" s="5">
        <v>108</v>
      </c>
      <c r="D47" s="5">
        <v>102</v>
      </c>
      <c r="E47" s="5">
        <v>101</v>
      </c>
      <c r="F47" s="5">
        <v>99</v>
      </c>
      <c r="G47" s="5"/>
      <c r="H47" s="6">
        <f t="shared" si="25"/>
        <v>5400000</v>
      </c>
      <c r="I47" s="6">
        <f t="shared" si="26"/>
        <v>5100000</v>
      </c>
      <c r="J47" s="6">
        <f t="shared" si="27"/>
        <v>5050000</v>
      </c>
      <c r="K47" s="6">
        <f t="shared" si="28"/>
        <v>4950000</v>
      </c>
      <c r="M47" s="7">
        <f t="shared" si="29"/>
        <v>5400000000</v>
      </c>
      <c r="N47" s="7">
        <f t="shared" si="30"/>
        <v>5100000000</v>
      </c>
      <c r="O47" s="7">
        <f t="shared" si="31"/>
        <v>5050000000</v>
      </c>
      <c r="P47" s="7">
        <f t="shared" si="32"/>
        <v>4950000000</v>
      </c>
      <c r="R47" s="5">
        <v>5</v>
      </c>
      <c r="S47" s="8">
        <f t="shared" si="33"/>
        <v>5125000000</v>
      </c>
      <c r="T47" s="9">
        <f t="shared" si="34"/>
        <v>193649167.31037083</v>
      </c>
      <c r="U47" s="9"/>
    </row>
    <row r="48" spans="1:21" ht="15.5">
      <c r="B48" s="5">
        <v>7</v>
      </c>
      <c r="C48" s="5">
        <v>99</v>
      </c>
      <c r="D48" s="5">
        <v>97</v>
      </c>
      <c r="E48" s="5">
        <v>90</v>
      </c>
      <c r="F48" s="5">
        <v>94</v>
      </c>
      <c r="G48" s="5"/>
      <c r="H48" s="6">
        <f t="shared" si="25"/>
        <v>4950000</v>
      </c>
      <c r="I48" s="6">
        <f t="shared" si="26"/>
        <v>4850000</v>
      </c>
      <c r="J48" s="6">
        <f t="shared" si="27"/>
        <v>4500000</v>
      </c>
      <c r="K48" s="6">
        <f t="shared" si="28"/>
        <v>4700000</v>
      </c>
      <c r="M48" s="7">
        <f t="shared" si="29"/>
        <v>4950000000</v>
      </c>
      <c r="N48" s="7">
        <f t="shared" si="30"/>
        <v>4850000000</v>
      </c>
      <c r="O48" s="7">
        <f t="shared" si="31"/>
        <v>4500000000</v>
      </c>
      <c r="P48" s="7">
        <f t="shared" si="32"/>
        <v>4700000000</v>
      </c>
      <c r="R48" s="5">
        <v>7</v>
      </c>
      <c r="S48" s="8">
        <f t="shared" si="33"/>
        <v>4750000000</v>
      </c>
      <c r="T48" s="9">
        <f t="shared" si="34"/>
        <v>195789002.07451218</v>
      </c>
      <c r="U48" s="9"/>
    </row>
    <row r="49" spans="1:21" ht="15.5">
      <c r="B49" s="5">
        <v>8</v>
      </c>
      <c r="C49" s="5">
        <v>96</v>
      </c>
      <c r="D49" s="5">
        <v>92</v>
      </c>
      <c r="E49" s="5">
        <v>92</v>
      </c>
      <c r="F49" s="5">
        <v>80</v>
      </c>
      <c r="G49" s="5"/>
      <c r="H49" s="6">
        <f t="shared" si="25"/>
        <v>4800000</v>
      </c>
      <c r="I49" s="6">
        <f t="shared" si="26"/>
        <v>4600000</v>
      </c>
      <c r="J49" s="6">
        <f t="shared" si="27"/>
        <v>4600000</v>
      </c>
      <c r="K49" s="6">
        <f t="shared" si="28"/>
        <v>4000000</v>
      </c>
      <c r="M49" s="7">
        <f t="shared" si="29"/>
        <v>4800000000</v>
      </c>
      <c r="N49" s="7">
        <f t="shared" si="30"/>
        <v>4600000000</v>
      </c>
      <c r="O49" s="7">
        <f t="shared" si="31"/>
        <v>4600000000</v>
      </c>
      <c r="P49" s="7">
        <f t="shared" si="32"/>
        <v>4000000000</v>
      </c>
      <c r="R49" s="5">
        <v>8</v>
      </c>
      <c r="S49" s="8">
        <f t="shared" si="33"/>
        <v>4500000000</v>
      </c>
      <c r="T49" s="9">
        <f t="shared" si="34"/>
        <v>346410161.51377547</v>
      </c>
      <c r="U49" s="9"/>
    </row>
    <row r="50" spans="1:21" ht="15.5">
      <c r="B50" s="5">
        <v>9</v>
      </c>
      <c r="C50" s="5">
        <v>58</v>
      </c>
      <c r="D50" s="5">
        <v>58</v>
      </c>
      <c r="E50" s="5">
        <v>70</v>
      </c>
      <c r="F50" s="5">
        <v>69</v>
      </c>
      <c r="G50" s="5"/>
      <c r="H50" s="6">
        <f t="shared" si="25"/>
        <v>2900000</v>
      </c>
      <c r="I50" s="6">
        <f t="shared" si="26"/>
        <v>2900000</v>
      </c>
      <c r="J50" s="6">
        <f t="shared" si="27"/>
        <v>3500000</v>
      </c>
      <c r="K50" s="6">
        <f t="shared" si="28"/>
        <v>3450000</v>
      </c>
      <c r="M50" s="7">
        <f t="shared" si="29"/>
        <v>2900000000</v>
      </c>
      <c r="N50" s="7">
        <f t="shared" si="30"/>
        <v>2900000000</v>
      </c>
      <c r="O50" s="7">
        <f t="shared" si="31"/>
        <v>3500000000</v>
      </c>
      <c r="P50" s="7">
        <f t="shared" si="32"/>
        <v>3450000000</v>
      </c>
      <c r="R50" s="5">
        <v>9</v>
      </c>
      <c r="S50" s="8">
        <f t="shared" si="33"/>
        <v>3187500000</v>
      </c>
      <c r="T50" s="9">
        <f t="shared" si="34"/>
        <v>332603367.39125174</v>
      </c>
      <c r="U50" s="9"/>
    </row>
    <row r="51" spans="1:21" ht="15.5">
      <c r="A51" s="1" t="s">
        <v>34</v>
      </c>
      <c r="B51" s="5">
        <v>10</v>
      </c>
      <c r="C51" s="5">
        <v>64</v>
      </c>
      <c r="D51" s="5">
        <v>57</v>
      </c>
      <c r="E51" s="5">
        <v>44</v>
      </c>
      <c r="F51" s="5">
        <v>75</v>
      </c>
      <c r="G51" s="5"/>
      <c r="H51" s="6">
        <f t="shared" si="25"/>
        <v>3200000</v>
      </c>
      <c r="I51" s="6">
        <f t="shared" si="26"/>
        <v>2850000</v>
      </c>
      <c r="J51" s="6">
        <f t="shared" si="27"/>
        <v>2200000</v>
      </c>
      <c r="K51" s="6">
        <f t="shared" si="28"/>
        <v>3750000</v>
      </c>
      <c r="M51" s="7">
        <f t="shared" si="29"/>
        <v>3200000000</v>
      </c>
      <c r="N51" s="7">
        <f t="shared" si="30"/>
        <v>2850000000</v>
      </c>
      <c r="O51" s="7">
        <f t="shared" si="31"/>
        <v>2200000000</v>
      </c>
      <c r="P51" s="7">
        <f t="shared" si="32"/>
        <v>3750000000</v>
      </c>
      <c r="R51" s="5">
        <v>10</v>
      </c>
      <c r="S51" s="8">
        <f t="shared" si="33"/>
        <v>3000000000</v>
      </c>
      <c r="T51" s="9">
        <f t="shared" si="34"/>
        <v>649358657.95927191</v>
      </c>
      <c r="U51" s="9"/>
    </row>
    <row r="52" spans="1:21" ht="15.5">
      <c r="B52" s="5">
        <v>11</v>
      </c>
      <c r="C52" s="5">
        <v>55</v>
      </c>
      <c r="D52" s="5">
        <v>63</v>
      </c>
      <c r="E52" s="5">
        <v>55</v>
      </c>
      <c r="F52" s="5">
        <v>60</v>
      </c>
      <c r="G52" s="5"/>
      <c r="H52" s="6">
        <f t="shared" si="25"/>
        <v>2750000</v>
      </c>
      <c r="I52" s="6">
        <f t="shared" si="26"/>
        <v>3150000</v>
      </c>
      <c r="J52" s="6">
        <f t="shared" si="27"/>
        <v>2750000</v>
      </c>
      <c r="K52" s="6">
        <f t="shared" si="28"/>
        <v>3000000</v>
      </c>
      <c r="M52" s="7">
        <f t="shared" si="29"/>
        <v>2750000000</v>
      </c>
      <c r="N52" s="7">
        <f t="shared" si="30"/>
        <v>3150000000</v>
      </c>
      <c r="O52" s="7">
        <f t="shared" si="31"/>
        <v>2750000000</v>
      </c>
      <c r="P52" s="7">
        <f t="shared" si="32"/>
        <v>3000000000</v>
      </c>
      <c r="R52" s="5">
        <v>11</v>
      </c>
      <c r="S52" s="8">
        <f t="shared" si="33"/>
        <v>2912500000</v>
      </c>
      <c r="T52" s="9">
        <f t="shared" si="34"/>
        <v>197378654.70545021</v>
      </c>
      <c r="U52" s="9"/>
    </row>
    <row r="53" spans="1:21" ht="15.5">
      <c r="B53" s="5">
        <v>12</v>
      </c>
      <c r="C53" s="5">
        <v>46</v>
      </c>
      <c r="D53" s="5">
        <v>40</v>
      </c>
      <c r="E53" s="5">
        <v>48</v>
      </c>
      <c r="F53" s="5">
        <v>50</v>
      </c>
      <c r="G53" s="5"/>
      <c r="H53" s="6">
        <f t="shared" si="25"/>
        <v>2300000</v>
      </c>
      <c r="I53" s="6">
        <f t="shared" si="26"/>
        <v>2000000</v>
      </c>
      <c r="J53" s="6">
        <f t="shared" si="27"/>
        <v>2400000</v>
      </c>
      <c r="K53" s="6">
        <f t="shared" si="28"/>
        <v>2500000</v>
      </c>
      <c r="M53" s="7">
        <f t="shared" si="29"/>
        <v>2300000000</v>
      </c>
      <c r="N53" s="7">
        <f t="shared" si="30"/>
        <v>2000000000</v>
      </c>
      <c r="O53" s="7">
        <f t="shared" si="31"/>
        <v>2400000000</v>
      </c>
      <c r="P53" s="7">
        <f t="shared" si="32"/>
        <v>2500000000</v>
      </c>
      <c r="R53" s="5">
        <v>12</v>
      </c>
      <c r="S53" s="8">
        <f t="shared" si="33"/>
        <v>2300000000</v>
      </c>
      <c r="T53" s="9">
        <f t="shared" si="34"/>
        <v>216024689.94692868</v>
      </c>
      <c r="U53" s="9"/>
    </row>
    <row r="54" spans="1:21" ht="15.5">
      <c r="B54" s="5">
        <v>13</v>
      </c>
      <c r="C54" s="5">
        <v>48</v>
      </c>
      <c r="D54" s="5">
        <v>52</v>
      </c>
      <c r="E54" s="5">
        <v>47</v>
      </c>
      <c r="F54" s="5">
        <v>55</v>
      </c>
      <c r="G54" s="5"/>
      <c r="H54" s="6">
        <f t="shared" si="25"/>
        <v>2400000</v>
      </c>
      <c r="I54" s="6">
        <f t="shared" si="26"/>
        <v>2600000</v>
      </c>
      <c r="J54" s="6">
        <f t="shared" si="27"/>
        <v>2350000</v>
      </c>
      <c r="K54" s="6">
        <f t="shared" si="28"/>
        <v>2750000</v>
      </c>
      <c r="M54" s="7">
        <f t="shared" si="29"/>
        <v>2400000000</v>
      </c>
      <c r="N54" s="7">
        <f t="shared" si="30"/>
        <v>2600000000</v>
      </c>
      <c r="O54" s="7">
        <f t="shared" si="31"/>
        <v>2350000000</v>
      </c>
      <c r="P54" s="7">
        <f t="shared" si="32"/>
        <v>2750000000</v>
      </c>
      <c r="R54" s="5">
        <v>13</v>
      </c>
      <c r="S54" s="8">
        <f t="shared" si="33"/>
        <v>2525000000</v>
      </c>
      <c r="T54" s="9">
        <f t="shared" si="34"/>
        <v>184842275.10682362</v>
      </c>
      <c r="U54" s="9"/>
    </row>
    <row r="55" spans="1:21" ht="15.5">
      <c r="B55" s="5">
        <v>15</v>
      </c>
      <c r="C55" s="5">
        <v>44</v>
      </c>
      <c r="D55" s="5">
        <v>48</v>
      </c>
      <c r="E55" s="5">
        <v>47</v>
      </c>
      <c r="F55" s="5">
        <v>50</v>
      </c>
      <c r="G55" s="5"/>
      <c r="H55" s="6">
        <f t="shared" si="25"/>
        <v>2200000</v>
      </c>
      <c r="I55" s="6">
        <f t="shared" si="26"/>
        <v>2400000</v>
      </c>
      <c r="J55" s="6">
        <f t="shared" si="27"/>
        <v>2350000</v>
      </c>
      <c r="K55" s="6">
        <f t="shared" si="28"/>
        <v>2500000</v>
      </c>
      <c r="M55" s="7">
        <f t="shared" si="29"/>
        <v>2200000000</v>
      </c>
      <c r="N55" s="7">
        <f t="shared" si="30"/>
        <v>2400000000</v>
      </c>
      <c r="O55" s="7">
        <f t="shared" si="31"/>
        <v>2350000000</v>
      </c>
      <c r="P55" s="7">
        <f t="shared" si="32"/>
        <v>2500000000</v>
      </c>
      <c r="R55" s="5">
        <v>15</v>
      </c>
      <c r="S55" s="8">
        <f t="shared" si="33"/>
        <v>2362500000</v>
      </c>
      <c r="T55" s="9">
        <f t="shared" si="34"/>
        <v>125000000</v>
      </c>
      <c r="U55" s="9"/>
    </row>
    <row r="56" spans="1:21" ht="15.5">
      <c r="B56" s="3">
        <v>22</v>
      </c>
      <c r="C56" s="5">
        <v>52</v>
      </c>
      <c r="D56" s="5">
        <v>54</v>
      </c>
      <c r="E56" s="5">
        <v>57</v>
      </c>
      <c r="F56" s="5">
        <v>54</v>
      </c>
      <c r="H56" s="6">
        <f t="shared" si="25"/>
        <v>2600000</v>
      </c>
      <c r="I56" s="6">
        <f t="shared" si="26"/>
        <v>2700000</v>
      </c>
      <c r="J56" s="6">
        <f t="shared" si="27"/>
        <v>2850000</v>
      </c>
      <c r="K56" s="6">
        <f t="shared" si="28"/>
        <v>2700000</v>
      </c>
      <c r="M56" s="7">
        <f t="shared" si="29"/>
        <v>2600000000</v>
      </c>
      <c r="N56" s="7">
        <f t="shared" si="30"/>
        <v>2700000000</v>
      </c>
      <c r="O56" s="7">
        <f t="shared" si="31"/>
        <v>2850000000</v>
      </c>
      <c r="P56" s="7">
        <f t="shared" si="32"/>
        <v>2700000000</v>
      </c>
      <c r="R56" s="3">
        <v>22</v>
      </c>
      <c r="S56" s="8">
        <f t="shared" si="33"/>
        <v>2712500000</v>
      </c>
      <c r="T56" s="9">
        <f t="shared" si="34"/>
        <v>103077640.64044151</v>
      </c>
      <c r="U56" s="9"/>
    </row>
    <row r="57" spans="1:21" ht="15.5">
      <c r="B57" s="5">
        <v>29</v>
      </c>
      <c r="C57" s="5">
        <v>57</v>
      </c>
      <c r="D57" s="5">
        <v>83</v>
      </c>
      <c r="E57" s="5">
        <v>96</v>
      </c>
      <c r="F57" s="5">
        <v>87</v>
      </c>
      <c r="G57" s="5"/>
      <c r="H57" s="6">
        <f t="shared" si="25"/>
        <v>2850000</v>
      </c>
      <c r="I57" s="6">
        <f t="shared" si="26"/>
        <v>4150000</v>
      </c>
      <c r="J57" s="6">
        <f t="shared" si="27"/>
        <v>4800000</v>
      </c>
      <c r="K57" s="6">
        <f t="shared" si="28"/>
        <v>4350000</v>
      </c>
      <c r="M57" s="7">
        <f t="shared" si="29"/>
        <v>2850000000</v>
      </c>
      <c r="N57" s="7">
        <f t="shared" si="30"/>
        <v>4150000000</v>
      </c>
      <c r="O57" s="7">
        <f t="shared" si="31"/>
        <v>4800000000</v>
      </c>
      <c r="P57" s="7">
        <f t="shared" si="32"/>
        <v>4350000000</v>
      </c>
      <c r="R57" s="5">
        <v>29</v>
      </c>
      <c r="S57" s="8">
        <f t="shared" si="33"/>
        <v>4037500000</v>
      </c>
      <c r="T57" s="9">
        <f t="shared" si="34"/>
        <v>837033452.13916111</v>
      </c>
      <c r="U57" s="9"/>
    </row>
    <row r="58" spans="1:21" s="15" customFormat="1" ht="15.5">
      <c r="B58" s="10">
        <v>36</v>
      </c>
      <c r="C58" s="10">
        <v>116</v>
      </c>
      <c r="D58" s="10">
        <v>118</v>
      </c>
      <c r="E58" s="10">
        <v>104</v>
      </c>
      <c r="F58" s="10">
        <v>98</v>
      </c>
      <c r="G58" s="10"/>
      <c r="H58" s="11">
        <f t="shared" si="25"/>
        <v>5800000</v>
      </c>
      <c r="I58" s="11">
        <f t="shared" si="26"/>
        <v>5900000</v>
      </c>
      <c r="J58" s="11">
        <f t="shared" si="27"/>
        <v>5200000</v>
      </c>
      <c r="K58" s="11">
        <f t="shared" si="28"/>
        <v>4900000</v>
      </c>
      <c r="M58" s="12">
        <f t="shared" si="29"/>
        <v>5800000000</v>
      </c>
      <c r="N58" s="12">
        <f t="shared" si="30"/>
        <v>5900000000</v>
      </c>
      <c r="O58" s="12">
        <f t="shared" si="31"/>
        <v>5200000000</v>
      </c>
      <c r="P58" s="12">
        <f t="shared" si="32"/>
        <v>4900000000</v>
      </c>
      <c r="R58" s="10">
        <v>36</v>
      </c>
      <c r="S58" s="13">
        <f t="shared" si="33"/>
        <v>5450000000</v>
      </c>
      <c r="T58" s="14">
        <f t="shared" si="34"/>
        <v>479583152.33127195</v>
      </c>
      <c r="U58" s="14"/>
    </row>
  </sheetData>
  <mergeCells count="3">
    <mergeCell ref="C1:F1"/>
    <mergeCell ref="H1:K1"/>
    <mergeCell ref="M1:P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cell 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D-85</cp:lastModifiedBy>
  <cp:lastPrinted>2022-02-08T10:27:40Z</cp:lastPrinted>
  <dcterms:created xsi:type="dcterms:W3CDTF">2021-02-01T14:37:55Z</dcterms:created>
  <dcterms:modified xsi:type="dcterms:W3CDTF">2025-07-27T01:40:13Z</dcterms:modified>
</cp:coreProperties>
</file>