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na/Documents/UVA/Manuscritos/Mechanisms/Final/"/>
    </mc:Choice>
  </mc:AlternateContent>
  <xr:revisionPtr revIDLastSave="0" documentId="13_ncr:1_{483BC9AE-7C64-B045-B0B5-2FC3EC1B7D33}" xr6:coauthVersionLast="47" xr6:coauthVersionMax="47" xr10:uidLastSave="{00000000-0000-0000-0000-000000000000}"/>
  <bookViews>
    <workbookView xWindow="0" yWindow="500" windowWidth="13680" windowHeight="13400" activeTab="3" xr2:uid="{00000000-000D-0000-FFFF-FFFF00000000}"/>
  </bookViews>
  <sheets>
    <sheet name="Tetra" sheetId="3" r:id="rId1"/>
    <sheet name="Cipro" sheetId="2" r:id="rId2"/>
    <sheet name="Sulfadi" sheetId="4" r:id="rId3"/>
    <sheet name="Sulfame" sheetId="1" r:id="rId4"/>
    <sheet name="Hoja1" sheetId="11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4" l="1"/>
  <c r="W25" i="4" l="1"/>
  <c r="W24" i="4"/>
  <c r="W23" i="4"/>
  <c r="W22" i="4"/>
  <c r="W21" i="4"/>
  <c r="W20" i="4"/>
  <c r="W19" i="4"/>
  <c r="W18" i="4"/>
  <c r="W17" i="4"/>
  <c r="W16" i="4"/>
  <c r="W12" i="4"/>
  <c r="W4" i="4"/>
  <c r="W5" i="4"/>
  <c r="W6" i="4"/>
  <c r="W7" i="4"/>
  <c r="W8" i="4"/>
  <c r="W9" i="4"/>
  <c r="W10" i="4"/>
  <c r="W11" i="4"/>
  <c r="W3" i="4"/>
  <c r="U3" i="4"/>
  <c r="G22" i="11"/>
  <c r="H27" i="11"/>
  <c r="G27" i="11"/>
  <c r="H26" i="11"/>
  <c r="G26" i="11"/>
  <c r="H25" i="11"/>
  <c r="G25" i="11"/>
  <c r="H24" i="11"/>
  <c r="G24" i="11"/>
  <c r="H23" i="11"/>
  <c r="G23" i="11"/>
  <c r="H22" i="11"/>
  <c r="H21" i="11"/>
  <c r="G21" i="11"/>
  <c r="H20" i="11"/>
  <c r="G20" i="11"/>
  <c r="H19" i="11"/>
  <c r="G19" i="11"/>
  <c r="H18" i="11"/>
  <c r="G18" i="11"/>
  <c r="G6" i="11"/>
  <c r="H6" i="11"/>
  <c r="G7" i="11"/>
  <c r="H7" i="11"/>
  <c r="G8" i="11"/>
  <c r="H8" i="11"/>
  <c r="G9" i="11"/>
  <c r="H9" i="11"/>
  <c r="G10" i="11"/>
  <c r="H10" i="11"/>
  <c r="G11" i="11"/>
  <c r="H11" i="11"/>
  <c r="G12" i="11"/>
  <c r="H12" i="11"/>
  <c r="G13" i="11"/>
  <c r="H13" i="11"/>
  <c r="G14" i="11"/>
  <c r="H14" i="11"/>
  <c r="H5" i="11"/>
  <c r="G5" i="11"/>
  <c r="W51" i="3"/>
  <c r="X51" i="3" s="1"/>
  <c r="Y51" i="3" s="1"/>
  <c r="W50" i="3"/>
  <c r="X50" i="3" s="1"/>
  <c r="Y50" i="3" s="1"/>
  <c r="W49" i="3"/>
  <c r="X49" i="3" s="1"/>
  <c r="Y49" i="3" s="1"/>
  <c r="W48" i="3"/>
  <c r="X48" i="3" s="1"/>
  <c r="Y48" i="3" s="1"/>
  <c r="W47" i="3"/>
  <c r="X47" i="3" s="1"/>
  <c r="Y47" i="3" s="1"/>
  <c r="X46" i="3"/>
  <c r="Y46" i="3" s="1"/>
  <c r="W46" i="3"/>
  <c r="W45" i="3"/>
  <c r="X45" i="3" s="1"/>
  <c r="Y45" i="3" s="1"/>
  <c r="W44" i="3"/>
  <c r="X44" i="3" s="1"/>
  <c r="Y44" i="3" s="1"/>
  <c r="W43" i="3"/>
  <c r="X43" i="3" s="1"/>
  <c r="Y43" i="3" s="1"/>
  <c r="X42" i="3"/>
  <c r="Y42" i="3" s="1"/>
  <c r="W42" i="3"/>
  <c r="W38" i="3"/>
  <c r="X38" i="3" s="1"/>
  <c r="Y38" i="3" s="1"/>
  <c r="W37" i="3"/>
  <c r="X37" i="3" s="1"/>
  <c r="Y37" i="3" s="1"/>
  <c r="W36" i="3"/>
  <c r="X36" i="3" s="1"/>
  <c r="Y36" i="3" s="1"/>
  <c r="X35" i="3"/>
  <c r="Y35" i="3" s="1"/>
  <c r="W35" i="3"/>
  <c r="W34" i="3"/>
  <c r="X34" i="3" s="1"/>
  <c r="Y34" i="3" s="1"/>
  <c r="W33" i="3"/>
  <c r="X33" i="3" s="1"/>
  <c r="Y33" i="3" s="1"/>
  <c r="W32" i="3"/>
  <c r="X32" i="3" s="1"/>
  <c r="Y32" i="3" s="1"/>
  <c r="X31" i="3"/>
  <c r="Y31" i="3" s="1"/>
  <c r="W31" i="3"/>
  <c r="W30" i="3"/>
  <c r="X30" i="3" s="1"/>
  <c r="Y30" i="3" s="1"/>
  <c r="W29" i="3"/>
  <c r="X29" i="3" s="1"/>
  <c r="Y29" i="3" s="1"/>
  <c r="W25" i="3"/>
  <c r="X25" i="3" s="1"/>
  <c r="Y25" i="3" s="1"/>
  <c r="X24" i="3"/>
  <c r="Y24" i="3" s="1"/>
  <c r="W24" i="3"/>
  <c r="W23" i="3"/>
  <c r="X23" i="3" s="1"/>
  <c r="Y23" i="3" s="1"/>
  <c r="W22" i="3"/>
  <c r="X22" i="3" s="1"/>
  <c r="Y22" i="3" s="1"/>
  <c r="W21" i="3"/>
  <c r="X21" i="3" s="1"/>
  <c r="Y21" i="3" s="1"/>
  <c r="X20" i="3"/>
  <c r="Y20" i="3" s="1"/>
  <c r="W20" i="3"/>
  <c r="W19" i="3"/>
  <c r="X19" i="3" s="1"/>
  <c r="Y19" i="3" s="1"/>
  <c r="W18" i="3"/>
  <c r="X18" i="3" s="1"/>
  <c r="Y18" i="3" s="1"/>
  <c r="W17" i="3"/>
  <c r="X17" i="3" s="1"/>
  <c r="Y17" i="3" s="1"/>
  <c r="X16" i="3"/>
  <c r="Y16" i="3" s="1"/>
  <c r="W16" i="3"/>
  <c r="W12" i="3"/>
  <c r="X12" i="3" s="1"/>
  <c r="Y12" i="3" s="1"/>
  <c r="W11" i="3"/>
  <c r="X11" i="3" s="1"/>
  <c r="Y11" i="3" s="1"/>
  <c r="W10" i="3"/>
  <c r="X10" i="3" s="1"/>
  <c r="Y10" i="3" s="1"/>
  <c r="X9" i="3"/>
  <c r="Y9" i="3" s="1"/>
  <c r="W9" i="3"/>
  <c r="W8" i="3"/>
  <c r="X8" i="3" s="1"/>
  <c r="Y8" i="3" s="1"/>
  <c r="W7" i="3"/>
  <c r="X7" i="3" s="1"/>
  <c r="Y7" i="3" s="1"/>
  <c r="W6" i="3"/>
  <c r="X6" i="3" s="1"/>
  <c r="Y6" i="3" s="1"/>
  <c r="X5" i="3"/>
  <c r="Y5" i="3" s="1"/>
  <c r="W5" i="3"/>
  <c r="W4" i="3"/>
  <c r="X4" i="3" s="1"/>
  <c r="Y4" i="3" s="1"/>
  <c r="W3" i="3"/>
  <c r="X3" i="3" s="1"/>
  <c r="Y3" i="3" s="1"/>
  <c r="W51" i="2"/>
  <c r="X51" i="2" s="1"/>
  <c r="Y51" i="2" s="1"/>
  <c r="W50" i="2"/>
  <c r="X50" i="2" s="1"/>
  <c r="Y50" i="2" s="1"/>
  <c r="W49" i="2"/>
  <c r="X49" i="2" s="1"/>
  <c r="Y49" i="2" s="1"/>
  <c r="W48" i="2"/>
  <c r="X48" i="2" s="1"/>
  <c r="Y48" i="2" s="1"/>
  <c r="W47" i="2"/>
  <c r="X47" i="2" s="1"/>
  <c r="Y47" i="2" s="1"/>
  <c r="X46" i="2"/>
  <c r="Y46" i="2" s="1"/>
  <c r="W46" i="2"/>
  <c r="W45" i="2"/>
  <c r="X45" i="2" s="1"/>
  <c r="Y45" i="2" s="1"/>
  <c r="W44" i="2"/>
  <c r="X44" i="2" s="1"/>
  <c r="Y44" i="2" s="1"/>
  <c r="W43" i="2"/>
  <c r="X43" i="2" s="1"/>
  <c r="Y43" i="2" s="1"/>
  <c r="X42" i="2"/>
  <c r="Y42" i="2" s="1"/>
  <c r="W42" i="2"/>
  <c r="W38" i="2"/>
  <c r="X38" i="2" s="1"/>
  <c r="Y38" i="2" s="1"/>
  <c r="W37" i="2"/>
  <c r="X37" i="2" s="1"/>
  <c r="Y37" i="2" s="1"/>
  <c r="W36" i="2"/>
  <c r="X36" i="2" s="1"/>
  <c r="Y36" i="2" s="1"/>
  <c r="X35" i="2"/>
  <c r="Y35" i="2" s="1"/>
  <c r="W35" i="2"/>
  <c r="W34" i="2"/>
  <c r="X34" i="2" s="1"/>
  <c r="Y34" i="2" s="1"/>
  <c r="W33" i="2"/>
  <c r="X33" i="2" s="1"/>
  <c r="Y33" i="2" s="1"/>
  <c r="W32" i="2"/>
  <c r="X32" i="2" s="1"/>
  <c r="Y32" i="2" s="1"/>
  <c r="X31" i="2"/>
  <c r="Y31" i="2" s="1"/>
  <c r="W31" i="2"/>
  <c r="W30" i="2"/>
  <c r="X30" i="2" s="1"/>
  <c r="Y30" i="2" s="1"/>
  <c r="W29" i="2"/>
  <c r="X29" i="2" s="1"/>
  <c r="Y29" i="2" s="1"/>
  <c r="W25" i="2"/>
  <c r="X25" i="2" s="1"/>
  <c r="Y25" i="2" s="1"/>
  <c r="X24" i="2"/>
  <c r="Y24" i="2" s="1"/>
  <c r="W24" i="2"/>
  <c r="W23" i="2"/>
  <c r="X23" i="2" s="1"/>
  <c r="Y23" i="2" s="1"/>
  <c r="W22" i="2"/>
  <c r="X22" i="2" s="1"/>
  <c r="Y22" i="2" s="1"/>
  <c r="W21" i="2"/>
  <c r="X21" i="2" s="1"/>
  <c r="Y21" i="2" s="1"/>
  <c r="X20" i="2"/>
  <c r="Y20" i="2" s="1"/>
  <c r="W20" i="2"/>
  <c r="W19" i="2"/>
  <c r="X19" i="2" s="1"/>
  <c r="Y19" i="2" s="1"/>
  <c r="W18" i="2"/>
  <c r="X18" i="2" s="1"/>
  <c r="Y18" i="2" s="1"/>
  <c r="W17" i="2"/>
  <c r="X17" i="2" s="1"/>
  <c r="Y17" i="2" s="1"/>
  <c r="X16" i="2"/>
  <c r="Y16" i="2" s="1"/>
  <c r="W16" i="2"/>
  <c r="W12" i="2"/>
  <c r="X12" i="2" s="1"/>
  <c r="Y12" i="2" s="1"/>
  <c r="W11" i="2"/>
  <c r="X11" i="2" s="1"/>
  <c r="Y11" i="2" s="1"/>
  <c r="W10" i="2"/>
  <c r="X10" i="2" s="1"/>
  <c r="Y10" i="2" s="1"/>
  <c r="X9" i="2"/>
  <c r="Y9" i="2" s="1"/>
  <c r="W9" i="2"/>
  <c r="W8" i="2"/>
  <c r="X8" i="2" s="1"/>
  <c r="Y8" i="2" s="1"/>
  <c r="W7" i="2"/>
  <c r="X7" i="2" s="1"/>
  <c r="Y7" i="2" s="1"/>
  <c r="W6" i="2"/>
  <c r="X6" i="2" s="1"/>
  <c r="Y6" i="2" s="1"/>
  <c r="X5" i="2"/>
  <c r="Y5" i="2" s="1"/>
  <c r="W5" i="2"/>
  <c r="W4" i="2"/>
  <c r="X4" i="2" s="1"/>
  <c r="Y4" i="2" s="1"/>
  <c r="W3" i="2"/>
  <c r="X3" i="2" s="1"/>
  <c r="Y3" i="2" s="1"/>
  <c r="W51" i="1"/>
  <c r="X51" i="1" s="1"/>
  <c r="Y51" i="1" s="1"/>
  <c r="W50" i="1"/>
  <c r="X50" i="1" s="1"/>
  <c r="Y50" i="1" s="1"/>
  <c r="W49" i="1"/>
  <c r="X49" i="1" s="1"/>
  <c r="Y49" i="1" s="1"/>
  <c r="W48" i="1"/>
  <c r="X48" i="1" s="1"/>
  <c r="Y48" i="1" s="1"/>
  <c r="W47" i="1"/>
  <c r="X47" i="1" s="1"/>
  <c r="Y47" i="1" s="1"/>
  <c r="X46" i="1"/>
  <c r="Y46" i="1" s="1"/>
  <c r="W46" i="1"/>
  <c r="W45" i="1"/>
  <c r="X45" i="1" s="1"/>
  <c r="Y45" i="1" s="1"/>
  <c r="W44" i="1"/>
  <c r="X44" i="1" s="1"/>
  <c r="Y44" i="1" s="1"/>
  <c r="W43" i="1"/>
  <c r="X43" i="1" s="1"/>
  <c r="Y43" i="1" s="1"/>
  <c r="X42" i="1"/>
  <c r="Y42" i="1" s="1"/>
  <c r="W42" i="1"/>
  <c r="W38" i="1"/>
  <c r="X38" i="1" s="1"/>
  <c r="Y38" i="1" s="1"/>
  <c r="W37" i="1"/>
  <c r="X37" i="1" s="1"/>
  <c r="Y37" i="1" s="1"/>
  <c r="W36" i="1"/>
  <c r="X36" i="1" s="1"/>
  <c r="Y36" i="1" s="1"/>
  <c r="X35" i="1"/>
  <c r="Y35" i="1" s="1"/>
  <c r="W35" i="1"/>
  <c r="W34" i="1"/>
  <c r="X34" i="1" s="1"/>
  <c r="Y34" i="1" s="1"/>
  <c r="W33" i="1"/>
  <c r="X33" i="1" s="1"/>
  <c r="Y33" i="1" s="1"/>
  <c r="W32" i="1"/>
  <c r="X32" i="1" s="1"/>
  <c r="Y32" i="1" s="1"/>
  <c r="X31" i="1"/>
  <c r="Y31" i="1" s="1"/>
  <c r="W31" i="1"/>
  <c r="W30" i="1"/>
  <c r="X30" i="1" s="1"/>
  <c r="Y30" i="1" s="1"/>
  <c r="W29" i="1"/>
  <c r="X29" i="1" s="1"/>
  <c r="Y29" i="1" s="1"/>
  <c r="W25" i="1"/>
  <c r="X25" i="1" s="1"/>
  <c r="Y25" i="1" s="1"/>
  <c r="X24" i="1"/>
  <c r="Y24" i="1" s="1"/>
  <c r="W24" i="1"/>
  <c r="W23" i="1"/>
  <c r="X23" i="1" s="1"/>
  <c r="Y23" i="1" s="1"/>
  <c r="W22" i="1"/>
  <c r="X22" i="1" s="1"/>
  <c r="Y22" i="1" s="1"/>
  <c r="W21" i="1"/>
  <c r="X21" i="1" s="1"/>
  <c r="Y21" i="1" s="1"/>
  <c r="X20" i="1"/>
  <c r="Y20" i="1" s="1"/>
  <c r="W20" i="1"/>
  <c r="W19" i="1"/>
  <c r="X19" i="1" s="1"/>
  <c r="Y19" i="1" s="1"/>
  <c r="W18" i="1"/>
  <c r="X18" i="1" s="1"/>
  <c r="Y18" i="1" s="1"/>
  <c r="W17" i="1"/>
  <c r="X17" i="1" s="1"/>
  <c r="Y17" i="1" s="1"/>
  <c r="X16" i="1"/>
  <c r="Y16" i="1" s="1"/>
  <c r="W16" i="1"/>
  <c r="W12" i="1"/>
  <c r="X12" i="1" s="1"/>
  <c r="Y12" i="1" s="1"/>
  <c r="W11" i="1"/>
  <c r="X11" i="1" s="1"/>
  <c r="Y11" i="1" s="1"/>
  <c r="W10" i="1"/>
  <c r="X10" i="1" s="1"/>
  <c r="Y10" i="1" s="1"/>
  <c r="X9" i="1"/>
  <c r="Y9" i="1" s="1"/>
  <c r="W9" i="1"/>
  <c r="W8" i="1"/>
  <c r="X8" i="1" s="1"/>
  <c r="Y8" i="1" s="1"/>
  <c r="W7" i="1"/>
  <c r="X7" i="1" s="1"/>
  <c r="Y7" i="1" s="1"/>
  <c r="W6" i="1"/>
  <c r="X6" i="1" s="1"/>
  <c r="Y6" i="1" s="1"/>
  <c r="X5" i="1"/>
  <c r="Y5" i="1" s="1"/>
  <c r="W5" i="1"/>
  <c r="W4" i="1"/>
  <c r="X4" i="1" s="1"/>
  <c r="Y4" i="1" s="1"/>
  <c r="W3" i="1"/>
  <c r="X3" i="1" s="1"/>
  <c r="Y3" i="1" s="1"/>
  <c r="D3" i="3" l="1"/>
  <c r="J6" i="3" l="1"/>
  <c r="R3" i="3" l="1"/>
  <c r="L3" i="3"/>
  <c r="T51" i="1" l="1"/>
  <c r="S51" i="1"/>
  <c r="R51" i="1"/>
  <c r="T50" i="1"/>
  <c r="S50" i="1"/>
  <c r="R50" i="1"/>
  <c r="T49" i="1"/>
  <c r="S49" i="1"/>
  <c r="R49" i="1"/>
  <c r="T48" i="1"/>
  <c r="S48" i="1"/>
  <c r="R48" i="1"/>
  <c r="T47" i="1"/>
  <c r="S47" i="1"/>
  <c r="R47" i="1"/>
  <c r="T46" i="1"/>
  <c r="S46" i="1"/>
  <c r="R46" i="1"/>
  <c r="T45" i="1"/>
  <c r="S45" i="1"/>
  <c r="R45" i="1"/>
  <c r="T44" i="1"/>
  <c r="S44" i="1"/>
  <c r="R44" i="1"/>
  <c r="T43" i="1"/>
  <c r="S43" i="1"/>
  <c r="R43" i="1"/>
  <c r="T42" i="1"/>
  <c r="S42" i="1"/>
  <c r="R42" i="1"/>
  <c r="T38" i="1"/>
  <c r="S38" i="1"/>
  <c r="R38" i="1"/>
  <c r="T37" i="1"/>
  <c r="S37" i="1"/>
  <c r="R37" i="1"/>
  <c r="T36" i="1"/>
  <c r="S36" i="1"/>
  <c r="R36" i="1"/>
  <c r="T35" i="1"/>
  <c r="S35" i="1"/>
  <c r="R35" i="1"/>
  <c r="T34" i="1"/>
  <c r="S34" i="1"/>
  <c r="R34" i="1"/>
  <c r="T33" i="1"/>
  <c r="S33" i="1"/>
  <c r="R33" i="1"/>
  <c r="T32" i="1"/>
  <c r="S32" i="1"/>
  <c r="R32" i="1"/>
  <c r="T31" i="1"/>
  <c r="S31" i="1"/>
  <c r="R31" i="1"/>
  <c r="T30" i="1"/>
  <c r="S30" i="1"/>
  <c r="R30" i="1"/>
  <c r="T29" i="1"/>
  <c r="S29" i="1"/>
  <c r="R29" i="1"/>
  <c r="T25" i="1"/>
  <c r="S25" i="1"/>
  <c r="R25" i="1"/>
  <c r="T24" i="1"/>
  <c r="S24" i="1"/>
  <c r="R24" i="1"/>
  <c r="T23" i="1"/>
  <c r="S23" i="1"/>
  <c r="R23" i="1"/>
  <c r="T22" i="1"/>
  <c r="S22" i="1"/>
  <c r="R22" i="1"/>
  <c r="T21" i="1"/>
  <c r="S21" i="1"/>
  <c r="R21" i="1"/>
  <c r="T20" i="1"/>
  <c r="S20" i="1"/>
  <c r="R20" i="1"/>
  <c r="T19" i="1"/>
  <c r="S19" i="1"/>
  <c r="R19" i="1"/>
  <c r="T18" i="1"/>
  <c r="S18" i="1"/>
  <c r="R18" i="1"/>
  <c r="T17" i="1"/>
  <c r="S17" i="1"/>
  <c r="U17" i="1" s="1"/>
  <c r="R17" i="1"/>
  <c r="T16" i="1"/>
  <c r="S16" i="1"/>
  <c r="R16" i="1"/>
  <c r="T12" i="1"/>
  <c r="S12" i="1"/>
  <c r="R12" i="1"/>
  <c r="T11" i="1"/>
  <c r="S11" i="1"/>
  <c r="R11" i="1"/>
  <c r="T10" i="1"/>
  <c r="S10" i="1"/>
  <c r="R10" i="1"/>
  <c r="T9" i="1"/>
  <c r="S9" i="1"/>
  <c r="R9" i="1"/>
  <c r="T8" i="1"/>
  <c r="S8" i="1"/>
  <c r="R8" i="1"/>
  <c r="T7" i="1"/>
  <c r="S7" i="1"/>
  <c r="R7" i="1"/>
  <c r="T6" i="1"/>
  <c r="S6" i="1"/>
  <c r="R6" i="1"/>
  <c r="T5" i="1"/>
  <c r="S5" i="1"/>
  <c r="R5" i="1"/>
  <c r="T4" i="1"/>
  <c r="S4" i="1"/>
  <c r="R4" i="1"/>
  <c r="T3" i="1"/>
  <c r="S3" i="1"/>
  <c r="R3" i="1"/>
  <c r="T51" i="4"/>
  <c r="S51" i="4"/>
  <c r="R51" i="4"/>
  <c r="T50" i="4"/>
  <c r="S50" i="4"/>
  <c r="R50" i="4"/>
  <c r="T49" i="4"/>
  <c r="S49" i="4"/>
  <c r="R49" i="4"/>
  <c r="T48" i="4"/>
  <c r="S48" i="4"/>
  <c r="R48" i="4"/>
  <c r="T47" i="4"/>
  <c r="S47" i="4"/>
  <c r="R47" i="4"/>
  <c r="T46" i="4"/>
  <c r="S46" i="4"/>
  <c r="R46" i="4"/>
  <c r="T45" i="4"/>
  <c r="S45" i="4"/>
  <c r="R45" i="4"/>
  <c r="T44" i="4"/>
  <c r="S44" i="4"/>
  <c r="R44" i="4"/>
  <c r="T43" i="4"/>
  <c r="S43" i="4"/>
  <c r="R43" i="4"/>
  <c r="T42" i="4"/>
  <c r="S42" i="4"/>
  <c r="R42" i="4"/>
  <c r="T38" i="4"/>
  <c r="S38" i="4"/>
  <c r="R38" i="4"/>
  <c r="T37" i="4"/>
  <c r="S37" i="4"/>
  <c r="R37" i="4"/>
  <c r="T36" i="4"/>
  <c r="S36" i="4"/>
  <c r="R36" i="4"/>
  <c r="T35" i="4"/>
  <c r="S35" i="4"/>
  <c r="R35" i="4"/>
  <c r="T34" i="4"/>
  <c r="S34" i="4"/>
  <c r="R34" i="4"/>
  <c r="T33" i="4"/>
  <c r="S33" i="4"/>
  <c r="R33" i="4"/>
  <c r="T32" i="4"/>
  <c r="S32" i="4"/>
  <c r="R32" i="4"/>
  <c r="T31" i="4"/>
  <c r="S31" i="4"/>
  <c r="R31" i="4"/>
  <c r="T30" i="4"/>
  <c r="S30" i="4"/>
  <c r="R30" i="4"/>
  <c r="T29" i="4"/>
  <c r="S29" i="4"/>
  <c r="R29" i="4"/>
  <c r="T51" i="2"/>
  <c r="S51" i="2"/>
  <c r="R51" i="2"/>
  <c r="T50" i="2"/>
  <c r="S50" i="2"/>
  <c r="R50" i="2"/>
  <c r="T49" i="2"/>
  <c r="S49" i="2"/>
  <c r="R49" i="2"/>
  <c r="T48" i="2"/>
  <c r="S48" i="2"/>
  <c r="R48" i="2"/>
  <c r="T47" i="2"/>
  <c r="S47" i="2"/>
  <c r="R47" i="2"/>
  <c r="T46" i="2"/>
  <c r="S46" i="2"/>
  <c r="R46" i="2"/>
  <c r="T45" i="2"/>
  <c r="S45" i="2"/>
  <c r="R45" i="2"/>
  <c r="T44" i="2"/>
  <c r="S44" i="2"/>
  <c r="R44" i="2"/>
  <c r="T43" i="2"/>
  <c r="S43" i="2"/>
  <c r="R43" i="2"/>
  <c r="T42" i="2"/>
  <c r="S42" i="2"/>
  <c r="R42" i="2"/>
  <c r="T38" i="2"/>
  <c r="S38" i="2"/>
  <c r="R38" i="2"/>
  <c r="T37" i="2"/>
  <c r="S37" i="2"/>
  <c r="R37" i="2"/>
  <c r="T36" i="2"/>
  <c r="S36" i="2"/>
  <c r="R36" i="2"/>
  <c r="T35" i="2"/>
  <c r="S35" i="2"/>
  <c r="R35" i="2"/>
  <c r="T34" i="2"/>
  <c r="S34" i="2"/>
  <c r="R34" i="2"/>
  <c r="T33" i="2"/>
  <c r="S33" i="2"/>
  <c r="R33" i="2"/>
  <c r="T32" i="2"/>
  <c r="S32" i="2"/>
  <c r="R32" i="2"/>
  <c r="T31" i="2"/>
  <c r="S31" i="2"/>
  <c r="R31" i="2"/>
  <c r="T30" i="2"/>
  <c r="S30" i="2"/>
  <c r="R30" i="2"/>
  <c r="T29" i="2"/>
  <c r="S29" i="2"/>
  <c r="R29" i="2"/>
  <c r="T25" i="2"/>
  <c r="S25" i="2"/>
  <c r="R25" i="2"/>
  <c r="T24" i="2"/>
  <c r="S24" i="2"/>
  <c r="R24" i="2"/>
  <c r="T23" i="2"/>
  <c r="S23" i="2"/>
  <c r="R23" i="2"/>
  <c r="T22" i="2"/>
  <c r="S22" i="2"/>
  <c r="R22" i="2"/>
  <c r="T21" i="2"/>
  <c r="S21" i="2"/>
  <c r="R21" i="2"/>
  <c r="T20" i="2"/>
  <c r="S20" i="2"/>
  <c r="R20" i="2"/>
  <c r="T19" i="2"/>
  <c r="S19" i="2"/>
  <c r="R19" i="2"/>
  <c r="T18" i="2"/>
  <c r="S18" i="2"/>
  <c r="R18" i="2"/>
  <c r="T17" i="2"/>
  <c r="S17" i="2"/>
  <c r="R17" i="2"/>
  <c r="T16" i="2"/>
  <c r="S16" i="2"/>
  <c r="R16" i="2"/>
  <c r="T12" i="2"/>
  <c r="S12" i="2"/>
  <c r="R12" i="2"/>
  <c r="T11" i="2"/>
  <c r="S11" i="2"/>
  <c r="R11" i="2"/>
  <c r="T10" i="2"/>
  <c r="S10" i="2"/>
  <c r="R10" i="2"/>
  <c r="T9" i="2"/>
  <c r="S9" i="2"/>
  <c r="R9" i="2"/>
  <c r="T8" i="2"/>
  <c r="S8" i="2"/>
  <c r="R8" i="2"/>
  <c r="T7" i="2"/>
  <c r="S7" i="2"/>
  <c r="R7" i="2"/>
  <c r="T6" i="2"/>
  <c r="S6" i="2"/>
  <c r="R6" i="2"/>
  <c r="T5" i="2"/>
  <c r="S5" i="2"/>
  <c r="R5" i="2"/>
  <c r="T4" i="2"/>
  <c r="S4" i="2"/>
  <c r="R4" i="2"/>
  <c r="T3" i="2"/>
  <c r="S3" i="2"/>
  <c r="R3" i="2"/>
  <c r="T51" i="3"/>
  <c r="S51" i="3"/>
  <c r="R51" i="3"/>
  <c r="T50" i="3"/>
  <c r="S50" i="3"/>
  <c r="R50" i="3"/>
  <c r="T49" i="3"/>
  <c r="S49" i="3"/>
  <c r="R49" i="3"/>
  <c r="T48" i="3"/>
  <c r="S48" i="3"/>
  <c r="R48" i="3"/>
  <c r="T47" i="3"/>
  <c r="S47" i="3"/>
  <c r="R47" i="3"/>
  <c r="T46" i="3"/>
  <c r="S46" i="3"/>
  <c r="R46" i="3"/>
  <c r="T45" i="3"/>
  <c r="S45" i="3"/>
  <c r="R45" i="3"/>
  <c r="T44" i="3"/>
  <c r="S44" i="3"/>
  <c r="R44" i="3"/>
  <c r="T43" i="3"/>
  <c r="S43" i="3"/>
  <c r="R43" i="3"/>
  <c r="T42" i="3"/>
  <c r="S42" i="3"/>
  <c r="R42" i="3"/>
  <c r="T38" i="3"/>
  <c r="S38" i="3"/>
  <c r="R38" i="3"/>
  <c r="T37" i="3"/>
  <c r="S37" i="3"/>
  <c r="R37" i="3"/>
  <c r="T36" i="3"/>
  <c r="S36" i="3"/>
  <c r="R36" i="3"/>
  <c r="T35" i="3"/>
  <c r="S35" i="3"/>
  <c r="R35" i="3"/>
  <c r="T34" i="3"/>
  <c r="S34" i="3"/>
  <c r="R34" i="3"/>
  <c r="T33" i="3"/>
  <c r="S33" i="3"/>
  <c r="R33" i="3"/>
  <c r="T32" i="3"/>
  <c r="S32" i="3"/>
  <c r="R32" i="3"/>
  <c r="T31" i="3"/>
  <c r="S31" i="3"/>
  <c r="R31" i="3"/>
  <c r="T30" i="3"/>
  <c r="S30" i="3"/>
  <c r="R30" i="3"/>
  <c r="T29" i="3"/>
  <c r="S29" i="3"/>
  <c r="R29" i="3"/>
  <c r="T25" i="3"/>
  <c r="S25" i="3"/>
  <c r="R25" i="3"/>
  <c r="T24" i="3"/>
  <c r="U24" i="3" s="1"/>
  <c r="S24" i="3"/>
  <c r="R24" i="3"/>
  <c r="T23" i="3"/>
  <c r="S23" i="3"/>
  <c r="R23" i="3"/>
  <c r="T22" i="3"/>
  <c r="S22" i="3"/>
  <c r="R22" i="3"/>
  <c r="T21" i="3"/>
  <c r="S21" i="3"/>
  <c r="R21" i="3"/>
  <c r="T20" i="3"/>
  <c r="U20" i="3" s="1"/>
  <c r="S20" i="3"/>
  <c r="R20" i="3"/>
  <c r="T19" i="3"/>
  <c r="S19" i="3"/>
  <c r="R19" i="3"/>
  <c r="T18" i="3"/>
  <c r="S18" i="3"/>
  <c r="R18" i="3"/>
  <c r="T17" i="3"/>
  <c r="S17" i="3"/>
  <c r="R17" i="3"/>
  <c r="T16" i="3"/>
  <c r="S16" i="3"/>
  <c r="R16" i="3"/>
  <c r="R4" i="3"/>
  <c r="S4" i="3"/>
  <c r="T4" i="3"/>
  <c r="R5" i="3"/>
  <c r="S5" i="3"/>
  <c r="T5" i="3"/>
  <c r="R6" i="3"/>
  <c r="S6" i="3"/>
  <c r="T6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R12" i="3"/>
  <c r="S12" i="3"/>
  <c r="U12" i="3" s="1"/>
  <c r="T12" i="3"/>
  <c r="J3" i="3"/>
  <c r="T3" i="3"/>
  <c r="S3" i="3"/>
  <c r="W30" i="4" l="1"/>
  <c r="W34" i="4"/>
  <c r="W38" i="4"/>
  <c r="W45" i="4"/>
  <c r="W49" i="4"/>
  <c r="W32" i="4"/>
  <c r="W36" i="4"/>
  <c r="W43" i="4"/>
  <c r="W47" i="4"/>
  <c r="W51" i="4"/>
  <c r="W31" i="4"/>
  <c r="W42" i="4"/>
  <c r="W46" i="4"/>
  <c r="W50" i="4"/>
  <c r="W29" i="4"/>
  <c r="W33" i="4"/>
  <c r="W37" i="4"/>
  <c r="W44" i="4"/>
  <c r="W48" i="4"/>
  <c r="W35" i="4"/>
  <c r="U25" i="1"/>
  <c r="V25" i="1" s="1"/>
  <c r="U36" i="1"/>
  <c r="U47" i="1"/>
  <c r="U12" i="4"/>
  <c r="U4" i="4"/>
  <c r="U42" i="2"/>
  <c r="U45" i="2"/>
  <c r="U4" i="2"/>
  <c r="U12" i="2"/>
  <c r="U23" i="2"/>
  <c r="U34" i="2"/>
  <c r="U38" i="2"/>
  <c r="U11" i="3"/>
  <c r="U25" i="3"/>
  <c r="U32" i="3"/>
  <c r="U43" i="3"/>
  <c r="U7" i="3"/>
  <c r="U16" i="4"/>
  <c r="U20" i="4"/>
  <c r="U35" i="4"/>
  <c r="U42" i="4"/>
  <c r="U8" i="2"/>
  <c r="U30" i="3"/>
  <c r="U38" i="3"/>
  <c r="V12" i="3"/>
  <c r="V7" i="3"/>
  <c r="U8" i="3"/>
  <c r="V8" i="3" s="1"/>
  <c r="U6" i="1"/>
  <c r="U21" i="1"/>
  <c r="U12" i="1"/>
  <c r="U43" i="1"/>
  <c r="U51" i="1"/>
  <c r="V51" i="1" s="1"/>
  <c r="U34" i="1"/>
  <c r="U23" i="4"/>
  <c r="U34" i="4"/>
  <c r="U38" i="4"/>
  <c r="U45" i="4"/>
  <c r="U21" i="2"/>
  <c r="U43" i="2"/>
  <c r="U23" i="3"/>
  <c r="V23" i="3" s="1"/>
  <c r="U19" i="3"/>
  <c r="U3" i="3"/>
  <c r="V3" i="3" s="1"/>
  <c r="U9" i="3"/>
  <c r="V9" i="3" s="1"/>
  <c r="U5" i="3"/>
  <c r="V5" i="3" s="1"/>
  <c r="V11" i="3"/>
  <c r="U17" i="3"/>
  <c r="V17" i="3" s="1"/>
  <c r="V20" i="3"/>
  <c r="V24" i="3"/>
  <c r="V25" i="3"/>
  <c r="U10" i="3"/>
  <c r="V10" i="3" s="1"/>
  <c r="U6" i="3"/>
  <c r="V6" i="3" s="1"/>
  <c r="U4" i="3"/>
  <c r="U37" i="3"/>
  <c r="U42" i="3"/>
  <c r="U47" i="3"/>
  <c r="V38" i="3"/>
  <c r="V30" i="3"/>
  <c r="U3" i="2"/>
  <c r="V3" i="2" s="1"/>
  <c r="U9" i="2"/>
  <c r="U10" i="2"/>
  <c r="V10" i="2" s="1"/>
  <c r="U17" i="2"/>
  <c r="U22" i="2"/>
  <c r="U31" i="2"/>
  <c r="U32" i="2"/>
  <c r="V32" i="2" s="1"/>
  <c r="U44" i="2"/>
  <c r="U50" i="2"/>
  <c r="U6" i="4"/>
  <c r="U9" i="4"/>
  <c r="U11" i="4"/>
  <c r="U25" i="4"/>
  <c r="X25" i="4" s="1"/>
  <c r="Y25" i="4" s="1"/>
  <c r="U31" i="4"/>
  <c r="U33" i="4"/>
  <c r="V33" i="4" s="1"/>
  <c r="U47" i="4"/>
  <c r="U50" i="4"/>
  <c r="U3" i="1"/>
  <c r="V3" i="1" s="1"/>
  <c r="U4" i="1"/>
  <c r="V4" i="1" s="1"/>
  <c r="U16" i="1"/>
  <c r="V16" i="1" s="1"/>
  <c r="U22" i="1"/>
  <c r="V22" i="1" s="1"/>
  <c r="U23" i="1"/>
  <c r="U35" i="1"/>
  <c r="U44" i="1"/>
  <c r="U45" i="1"/>
  <c r="U21" i="3"/>
  <c r="V21" i="3" s="1"/>
  <c r="U34" i="3"/>
  <c r="V34" i="3" s="1"/>
  <c r="U36" i="3"/>
  <c r="V36" i="3" s="1"/>
  <c r="U46" i="3"/>
  <c r="U50" i="3"/>
  <c r="V37" i="3"/>
  <c r="U7" i="2"/>
  <c r="V7" i="2" s="1"/>
  <c r="U16" i="2"/>
  <c r="U19" i="2"/>
  <c r="U29" i="2"/>
  <c r="V29" i="2" s="1"/>
  <c r="U35" i="2"/>
  <c r="U36" i="2"/>
  <c r="U48" i="2"/>
  <c r="U8" i="4"/>
  <c r="U10" i="4"/>
  <c r="U18" i="4"/>
  <c r="U30" i="4"/>
  <c r="U32" i="4"/>
  <c r="V32" i="4" s="1"/>
  <c r="U37" i="4"/>
  <c r="U49" i="4"/>
  <c r="U51" i="4"/>
  <c r="U7" i="1"/>
  <c r="U8" i="1"/>
  <c r="V8" i="1" s="1"/>
  <c r="U10" i="1"/>
  <c r="V10" i="1" s="1"/>
  <c r="U20" i="1"/>
  <c r="V20" i="1" s="1"/>
  <c r="U29" i="1"/>
  <c r="U30" i="1"/>
  <c r="U32" i="1"/>
  <c r="U42" i="1"/>
  <c r="U48" i="1"/>
  <c r="U49" i="1"/>
  <c r="U16" i="3"/>
  <c r="V16" i="3" s="1"/>
  <c r="U18" i="3"/>
  <c r="V18" i="3" s="1"/>
  <c r="U31" i="3"/>
  <c r="V31" i="3" s="1"/>
  <c r="U45" i="3"/>
  <c r="U49" i="3"/>
  <c r="V32" i="3"/>
  <c r="U11" i="2"/>
  <c r="V11" i="2" s="1"/>
  <c r="U20" i="2"/>
  <c r="U33" i="2"/>
  <c r="V33" i="2" s="1"/>
  <c r="U17" i="4"/>
  <c r="U22" i="4"/>
  <c r="U36" i="4"/>
  <c r="U44" i="4"/>
  <c r="U5" i="1"/>
  <c r="U11" i="1"/>
  <c r="V11" i="1" s="1"/>
  <c r="U24" i="1"/>
  <c r="V24" i="1" s="1"/>
  <c r="U33" i="1"/>
  <c r="U46" i="1"/>
  <c r="U22" i="3"/>
  <c r="V22" i="3" s="1"/>
  <c r="U33" i="3"/>
  <c r="V33" i="3" s="1"/>
  <c r="U35" i="3"/>
  <c r="V35" i="3" s="1"/>
  <c r="U44" i="3"/>
  <c r="U48" i="3"/>
  <c r="U51" i="3"/>
  <c r="U29" i="3"/>
  <c r="V29" i="3" s="1"/>
  <c r="U5" i="2"/>
  <c r="V5" i="2" s="1"/>
  <c r="U6" i="2"/>
  <c r="U18" i="2"/>
  <c r="U24" i="2"/>
  <c r="V24" i="2" s="1"/>
  <c r="U25" i="2"/>
  <c r="V25" i="2" s="1"/>
  <c r="U30" i="2"/>
  <c r="U37" i="2"/>
  <c r="V37" i="2" s="1"/>
  <c r="U46" i="2"/>
  <c r="U47" i="2"/>
  <c r="U49" i="2"/>
  <c r="U51" i="2"/>
  <c r="V43" i="2" s="1"/>
  <c r="U5" i="4"/>
  <c r="U7" i="4"/>
  <c r="U19" i="4"/>
  <c r="U21" i="4"/>
  <c r="U24" i="4"/>
  <c r="U29" i="4"/>
  <c r="U43" i="4"/>
  <c r="U46" i="4"/>
  <c r="U48" i="4"/>
  <c r="U9" i="1"/>
  <c r="V9" i="1" s="1"/>
  <c r="U18" i="1"/>
  <c r="U19" i="1"/>
  <c r="V19" i="1" s="1"/>
  <c r="U31" i="1"/>
  <c r="U37" i="1"/>
  <c r="U38" i="1"/>
  <c r="V32" i="1" s="1"/>
  <c r="U50" i="1"/>
  <c r="V6" i="1"/>
  <c r="V5" i="1"/>
  <c r="V12" i="1"/>
  <c r="V7" i="1"/>
  <c r="V33" i="1"/>
  <c r="V46" i="1"/>
  <c r="V18" i="1"/>
  <c r="V23" i="1"/>
  <c r="V17" i="1"/>
  <c r="V21" i="1"/>
  <c r="V16" i="2"/>
  <c r="V36" i="2"/>
  <c r="V4" i="2"/>
  <c r="V8" i="2"/>
  <c r="V12" i="2"/>
  <c r="V30" i="2"/>
  <c r="V34" i="2"/>
  <c r="V38" i="2"/>
  <c r="V9" i="2"/>
  <c r="V31" i="2"/>
  <c r="V35" i="2"/>
  <c r="V6" i="2"/>
  <c r="V6" i="4" l="1"/>
  <c r="X10" i="4"/>
  <c r="Y10" i="4" s="1"/>
  <c r="X4" i="4"/>
  <c r="Y4" i="4" s="1"/>
  <c r="X12" i="4"/>
  <c r="Y12" i="4" s="1"/>
  <c r="X3" i="4"/>
  <c r="Y3" i="4" s="1"/>
  <c r="V25" i="4"/>
  <c r="V16" i="4"/>
  <c r="X43" i="4"/>
  <c r="Y43" i="4" s="1"/>
  <c r="V36" i="4"/>
  <c r="X48" i="4"/>
  <c r="Y48" i="4" s="1"/>
  <c r="X44" i="4"/>
  <c r="Y44" i="4" s="1"/>
  <c r="X46" i="4"/>
  <c r="Y46" i="4" s="1"/>
  <c r="V37" i="4"/>
  <c r="V34" i="4"/>
  <c r="X29" i="4"/>
  <c r="Y29" i="4" s="1"/>
  <c r="X50" i="4"/>
  <c r="Y50" i="4" s="1"/>
  <c r="X51" i="4"/>
  <c r="Y51" i="4" s="1"/>
  <c r="V20" i="4"/>
  <c r="X17" i="4"/>
  <c r="Y17" i="4" s="1"/>
  <c r="X49" i="4"/>
  <c r="Y49" i="4" s="1"/>
  <c r="X47" i="4"/>
  <c r="Y47" i="4" s="1"/>
  <c r="X45" i="4"/>
  <c r="Y45" i="4" s="1"/>
  <c r="X42" i="4"/>
  <c r="Y42" i="4" s="1"/>
  <c r="X35" i="4"/>
  <c r="Y35" i="4" s="1"/>
  <c r="V29" i="4"/>
  <c r="X36" i="4"/>
  <c r="Y36" i="4" s="1"/>
  <c r="X34" i="4"/>
  <c r="Y34" i="4" s="1"/>
  <c r="V35" i="4"/>
  <c r="V30" i="4"/>
  <c r="V31" i="4"/>
  <c r="X31" i="4"/>
  <c r="Y31" i="4" s="1"/>
  <c r="X32" i="4"/>
  <c r="Y32" i="4" s="1"/>
  <c r="X37" i="4"/>
  <c r="Y37" i="4" s="1"/>
  <c r="V38" i="4"/>
  <c r="X30" i="4"/>
  <c r="Y30" i="4" s="1"/>
  <c r="X33" i="4"/>
  <c r="Y33" i="4" s="1"/>
  <c r="X38" i="4"/>
  <c r="Y38" i="4" s="1"/>
  <c r="V9" i="4"/>
  <c r="V12" i="4"/>
  <c r="X5" i="4"/>
  <c r="Y5" i="4" s="1"/>
  <c r="X6" i="4"/>
  <c r="Y6" i="4" s="1"/>
  <c r="V10" i="4"/>
  <c r="X9" i="4"/>
  <c r="Y9" i="4" s="1"/>
  <c r="V5" i="4"/>
  <c r="V4" i="4"/>
  <c r="V7" i="4"/>
  <c r="X7" i="4"/>
  <c r="Y7" i="4" s="1"/>
  <c r="V8" i="4"/>
  <c r="X8" i="4"/>
  <c r="Y8" i="4" s="1"/>
  <c r="V24" i="4"/>
  <c r="X24" i="4"/>
  <c r="Y24" i="4" s="1"/>
  <c r="V3" i="4"/>
  <c r="X20" i="4"/>
  <c r="Y20" i="4" s="1"/>
  <c r="V17" i="4"/>
  <c r="V21" i="4"/>
  <c r="X21" i="4"/>
  <c r="Y21" i="4" s="1"/>
  <c r="V18" i="4"/>
  <c r="X18" i="4"/>
  <c r="Y18" i="4" s="1"/>
  <c r="X23" i="4"/>
  <c r="Y23" i="4" s="1"/>
  <c r="X16" i="4"/>
  <c r="Y16" i="4" s="1"/>
  <c r="V19" i="4"/>
  <c r="X19" i="4"/>
  <c r="Y19" i="4" s="1"/>
  <c r="V22" i="4"/>
  <c r="X22" i="4"/>
  <c r="Y22" i="4" s="1"/>
  <c r="V11" i="4"/>
  <c r="X11" i="4"/>
  <c r="Y11" i="4" s="1"/>
  <c r="V19" i="3"/>
  <c r="V23" i="4"/>
  <c r="V47" i="4"/>
  <c r="V44" i="2"/>
  <c r="V4" i="3"/>
  <c r="V30" i="1"/>
  <c r="V44" i="1"/>
  <c r="V36" i="1"/>
  <c r="V45" i="1"/>
  <c r="V47" i="1"/>
  <c r="V38" i="1"/>
  <c r="V48" i="1"/>
  <c r="V43" i="1"/>
  <c r="V49" i="1"/>
  <c r="V35" i="1"/>
  <c r="V50" i="1"/>
  <c r="V42" i="1"/>
  <c r="V51" i="4"/>
  <c r="V45" i="4"/>
  <c r="V43" i="4"/>
  <c r="V42" i="4"/>
  <c r="V50" i="4"/>
  <c r="V47" i="2"/>
  <c r="V45" i="2"/>
  <c r="V42" i="2"/>
  <c r="V50" i="2"/>
  <c r="V18" i="2"/>
  <c r="V19" i="2"/>
  <c r="V21" i="2"/>
  <c r="V48" i="2"/>
  <c r="V46" i="2"/>
  <c r="V51" i="2"/>
  <c r="V22" i="2"/>
  <c r="V17" i="2"/>
  <c r="V49" i="4"/>
  <c r="V48" i="4"/>
  <c r="V37" i="1"/>
  <c r="V31" i="1"/>
  <c r="V43" i="3"/>
  <c r="V47" i="3"/>
  <c r="V51" i="3"/>
  <c r="V44" i="3"/>
  <c r="V48" i="3"/>
  <c r="V42" i="3"/>
  <c r="V45" i="3"/>
  <c r="V49" i="3"/>
  <c r="V46" i="3"/>
  <c r="V50" i="3"/>
  <c r="V49" i="2"/>
  <c r="V23" i="2"/>
  <c r="V20" i="2"/>
  <c r="V44" i="4"/>
  <c r="V46" i="4"/>
  <c r="V29" i="1"/>
  <c r="V34" i="1"/>
  <c r="D4" i="3"/>
  <c r="D51" i="1" l="1"/>
  <c r="L51" i="1" s="1"/>
  <c r="D50" i="1"/>
  <c r="L50" i="1" s="1"/>
  <c r="D49" i="1"/>
  <c r="L49" i="1" s="1"/>
  <c r="D48" i="1"/>
  <c r="L48" i="1" s="1"/>
  <c r="D47" i="1"/>
  <c r="L47" i="1" s="1"/>
  <c r="D46" i="1"/>
  <c r="L46" i="1" s="1"/>
  <c r="D45" i="1"/>
  <c r="L45" i="1" s="1"/>
  <c r="D44" i="1"/>
  <c r="L44" i="1" s="1"/>
  <c r="D43" i="1"/>
  <c r="L43" i="1" s="1"/>
  <c r="D42" i="1"/>
  <c r="L42" i="1" s="1"/>
  <c r="D38" i="1"/>
  <c r="L38" i="1" s="1"/>
  <c r="D37" i="1"/>
  <c r="L37" i="1" s="1"/>
  <c r="D36" i="1"/>
  <c r="L36" i="1" s="1"/>
  <c r="D35" i="1"/>
  <c r="L35" i="1" s="1"/>
  <c r="D34" i="1"/>
  <c r="L34" i="1" s="1"/>
  <c r="D33" i="1"/>
  <c r="L33" i="1" s="1"/>
  <c r="D32" i="1"/>
  <c r="L32" i="1" s="1"/>
  <c r="D31" i="1"/>
  <c r="L31" i="1" s="1"/>
  <c r="D30" i="1"/>
  <c r="L30" i="1" s="1"/>
  <c r="D29" i="1"/>
  <c r="L29" i="1" s="1"/>
  <c r="D25" i="1"/>
  <c r="L25" i="1" s="1"/>
  <c r="D24" i="1"/>
  <c r="L24" i="1" s="1"/>
  <c r="D23" i="1"/>
  <c r="L23" i="1" s="1"/>
  <c r="D22" i="1"/>
  <c r="L22" i="1" s="1"/>
  <c r="D21" i="1"/>
  <c r="L21" i="1" s="1"/>
  <c r="D20" i="1"/>
  <c r="L20" i="1" s="1"/>
  <c r="D19" i="1"/>
  <c r="L19" i="1" s="1"/>
  <c r="D18" i="1"/>
  <c r="L18" i="1" s="1"/>
  <c r="D17" i="1"/>
  <c r="L17" i="1" s="1"/>
  <c r="D16" i="1"/>
  <c r="L16" i="1" s="1"/>
  <c r="D12" i="1"/>
  <c r="L12" i="1" s="1"/>
  <c r="D11" i="1"/>
  <c r="L11" i="1" s="1"/>
  <c r="D10" i="1"/>
  <c r="L10" i="1" s="1"/>
  <c r="D9" i="1"/>
  <c r="L9" i="1" s="1"/>
  <c r="D8" i="1"/>
  <c r="L8" i="1" s="1"/>
  <c r="D7" i="1"/>
  <c r="L7" i="1" s="1"/>
  <c r="D6" i="1"/>
  <c r="L6" i="1" s="1"/>
  <c r="D5" i="1"/>
  <c r="L5" i="1" s="1"/>
  <c r="D4" i="1"/>
  <c r="L4" i="1" s="1"/>
  <c r="D3" i="1"/>
  <c r="L3" i="1" s="1"/>
  <c r="G51" i="1"/>
  <c r="M51" i="1" s="1"/>
  <c r="G50" i="1"/>
  <c r="M50" i="1" s="1"/>
  <c r="G49" i="1"/>
  <c r="M49" i="1" s="1"/>
  <c r="G48" i="1"/>
  <c r="M48" i="1" s="1"/>
  <c r="G47" i="1"/>
  <c r="M47" i="1" s="1"/>
  <c r="G46" i="1"/>
  <c r="M46" i="1" s="1"/>
  <c r="G45" i="1"/>
  <c r="M45" i="1" s="1"/>
  <c r="G44" i="1"/>
  <c r="M44" i="1" s="1"/>
  <c r="G43" i="1"/>
  <c r="M43" i="1" s="1"/>
  <c r="G42" i="1"/>
  <c r="M42" i="1" s="1"/>
  <c r="G38" i="1"/>
  <c r="M38" i="1" s="1"/>
  <c r="G37" i="1"/>
  <c r="M37" i="1" s="1"/>
  <c r="G36" i="1"/>
  <c r="M36" i="1" s="1"/>
  <c r="G35" i="1"/>
  <c r="M35" i="1" s="1"/>
  <c r="G34" i="1"/>
  <c r="M34" i="1" s="1"/>
  <c r="G33" i="1"/>
  <c r="M33" i="1" s="1"/>
  <c r="G32" i="1"/>
  <c r="M32" i="1" s="1"/>
  <c r="G31" i="1"/>
  <c r="M31" i="1" s="1"/>
  <c r="G30" i="1"/>
  <c r="M30" i="1" s="1"/>
  <c r="G29" i="1"/>
  <c r="M29" i="1" s="1"/>
  <c r="G25" i="1"/>
  <c r="M25" i="1" s="1"/>
  <c r="G24" i="1"/>
  <c r="M24" i="1" s="1"/>
  <c r="G23" i="1"/>
  <c r="M23" i="1" s="1"/>
  <c r="G22" i="1"/>
  <c r="M22" i="1" s="1"/>
  <c r="G21" i="1"/>
  <c r="M21" i="1" s="1"/>
  <c r="G20" i="1"/>
  <c r="M20" i="1" s="1"/>
  <c r="G19" i="1"/>
  <c r="M19" i="1" s="1"/>
  <c r="G18" i="1"/>
  <c r="M18" i="1" s="1"/>
  <c r="G17" i="1"/>
  <c r="M17" i="1" s="1"/>
  <c r="G16" i="1"/>
  <c r="M16" i="1" s="1"/>
  <c r="G12" i="1"/>
  <c r="M12" i="1" s="1"/>
  <c r="G11" i="1"/>
  <c r="M11" i="1" s="1"/>
  <c r="G10" i="1"/>
  <c r="M10" i="1" s="1"/>
  <c r="G9" i="1"/>
  <c r="M9" i="1" s="1"/>
  <c r="G8" i="1"/>
  <c r="M8" i="1" s="1"/>
  <c r="G7" i="1"/>
  <c r="M7" i="1" s="1"/>
  <c r="G6" i="1"/>
  <c r="M6" i="1" s="1"/>
  <c r="G5" i="1"/>
  <c r="M5" i="1" s="1"/>
  <c r="G4" i="1"/>
  <c r="M4" i="1" s="1"/>
  <c r="G3" i="1"/>
  <c r="M3" i="1" s="1"/>
  <c r="J51" i="1"/>
  <c r="N51" i="1" s="1"/>
  <c r="O51" i="1" s="1"/>
  <c r="J50" i="1"/>
  <c r="N50" i="1" s="1"/>
  <c r="J49" i="1"/>
  <c r="N49" i="1" s="1"/>
  <c r="O49" i="1" s="1"/>
  <c r="J48" i="1"/>
  <c r="N48" i="1" s="1"/>
  <c r="J47" i="1"/>
  <c r="N47" i="1" s="1"/>
  <c r="O47" i="1" s="1"/>
  <c r="J46" i="1"/>
  <c r="N46" i="1" s="1"/>
  <c r="J45" i="1"/>
  <c r="N45" i="1" s="1"/>
  <c r="O45" i="1" s="1"/>
  <c r="J44" i="1"/>
  <c r="N44" i="1" s="1"/>
  <c r="J43" i="1"/>
  <c r="N43" i="1" s="1"/>
  <c r="O43" i="1" s="1"/>
  <c r="J42" i="1"/>
  <c r="N42" i="1" s="1"/>
  <c r="J38" i="1"/>
  <c r="N38" i="1" s="1"/>
  <c r="J37" i="1"/>
  <c r="N37" i="1" s="1"/>
  <c r="J36" i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O29" i="1" s="1"/>
  <c r="J25" i="1"/>
  <c r="N25" i="1" s="1"/>
  <c r="J24" i="1"/>
  <c r="N24" i="1" s="1"/>
  <c r="O24" i="1" s="1"/>
  <c r="J23" i="1"/>
  <c r="N23" i="1" s="1"/>
  <c r="J22" i="1"/>
  <c r="N22" i="1" s="1"/>
  <c r="O22" i="1" s="1"/>
  <c r="J21" i="1"/>
  <c r="N21" i="1" s="1"/>
  <c r="J20" i="1"/>
  <c r="N20" i="1" s="1"/>
  <c r="O20" i="1" s="1"/>
  <c r="J19" i="1"/>
  <c r="N19" i="1" s="1"/>
  <c r="J18" i="1"/>
  <c r="N18" i="1" s="1"/>
  <c r="O18" i="1" s="1"/>
  <c r="J17" i="1"/>
  <c r="N17" i="1" s="1"/>
  <c r="J16" i="1"/>
  <c r="N16" i="1" s="1"/>
  <c r="J12" i="1"/>
  <c r="N12" i="1" s="1"/>
  <c r="J11" i="1"/>
  <c r="N11" i="1" s="1"/>
  <c r="J10" i="1"/>
  <c r="N10" i="1" s="1"/>
  <c r="J9" i="1"/>
  <c r="N9" i="1" s="1"/>
  <c r="J8" i="1"/>
  <c r="N8" i="1" s="1"/>
  <c r="J7" i="1"/>
  <c r="N7" i="1" s="1"/>
  <c r="J6" i="1"/>
  <c r="N6" i="1" s="1"/>
  <c r="J5" i="1"/>
  <c r="N5" i="1" s="1"/>
  <c r="J4" i="1"/>
  <c r="N4" i="1" s="1"/>
  <c r="J3" i="1"/>
  <c r="N3" i="1" s="1"/>
  <c r="J51" i="4"/>
  <c r="N51" i="4" s="1"/>
  <c r="J50" i="4"/>
  <c r="N50" i="4" s="1"/>
  <c r="J49" i="4"/>
  <c r="N49" i="4" s="1"/>
  <c r="J48" i="4"/>
  <c r="N48" i="4" s="1"/>
  <c r="J47" i="4"/>
  <c r="N47" i="4" s="1"/>
  <c r="J46" i="4"/>
  <c r="N46" i="4" s="1"/>
  <c r="J45" i="4"/>
  <c r="N45" i="4" s="1"/>
  <c r="J44" i="4"/>
  <c r="N44" i="4" s="1"/>
  <c r="J43" i="4"/>
  <c r="N43" i="4" s="1"/>
  <c r="J42" i="4"/>
  <c r="N42" i="4" s="1"/>
  <c r="J38" i="4"/>
  <c r="N38" i="4" s="1"/>
  <c r="J37" i="4"/>
  <c r="N37" i="4" s="1"/>
  <c r="J36" i="4"/>
  <c r="N36" i="4" s="1"/>
  <c r="J35" i="4"/>
  <c r="N35" i="4" s="1"/>
  <c r="J34" i="4"/>
  <c r="N34" i="4" s="1"/>
  <c r="J33" i="4"/>
  <c r="N33" i="4" s="1"/>
  <c r="J32" i="4"/>
  <c r="N32" i="4" s="1"/>
  <c r="J31" i="4"/>
  <c r="N31" i="4" s="1"/>
  <c r="J30" i="4"/>
  <c r="N30" i="4" s="1"/>
  <c r="J29" i="4"/>
  <c r="N29" i="4" s="1"/>
  <c r="J25" i="4"/>
  <c r="N25" i="4" s="1"/>
  <c r="J24" i="4"/>
  <c r="N24" i="4" s="1"/>
  <c r="J23" i="4"/>
  <c r="N23" i="4" s="1"/>
  <c r="J22" i="4"/>
  <c r="N22" i="4" s="1"/>
  <c r="J21" i="4"/>
  <c r="N21" i="4" s="1"/>
  <c r="J20" i="4"/>
  <c r="N20" i="4" s="1"/>
  <c r="J19" i="4"/>
  <c r="N19" i="4" s="1"/>
  <c r="J18" i="4"/>
  <c r="N18" i="4" s="1"/>
  <c r="J17" i="4"/>
  <c r="N17" i="4" s="1"/>
  <c r="J16" i="4"/>
  <c r="N16" i="4" s="1"/>
  <c r="J12" i="4"/>
  <c r="N12" i="4" s="1"/>
  <c r="J11" i="4"/>
  <c r="N11" i="4" s="1"/>
  <c r="J10" i="4"/>
  <c r="N10" i="4" s="1"/>
  <c r="J9" i="4"/>
  <c r="N9" i="4" s="1"/>
  <c r="J8" i="4"/>
  <c r="N8" i="4" s="1"/>
  <c r="J7" i="4"/>
  <c r="N7" i="4" s="1"/>
  <c r="J6" i="4"/>
  <c r="N6" i="4" s="1"/>
  <c r="J5" i="4"/>
  <c r="N5" i="4" s="1"/>
  <c r="J4" i="4"/>
  <c r="N4" i="4" s="1"/>
  <c r="J3" i="4"/>
  <c r="N3" i="4" s="1"/>
  <c r="G51" i="4"/>
  <c r="M51" i="4" s="1"/>
  <c r="G50" i="4"/>
  <c r="M50" i="4" s="1"/>
  <c r="G49" i="4"/>
  <c r="M49" i="4" s="1"/>
  <c r="G48" i="4"/>
  <c r="M48" i="4" s="1"/>
  <c r="G47" i="4"/>
  <c r="M47" i="4" s="1"/>
  <c r="G46" i="4"/>
  <c r="M46" i="4" s="1"/>
  <c r="G45" i="4"/>
  <c r="M45" i="4" s="1"/>
  <c r="G44" i="4"/>
  <c r="M44" i="4" s="1"/>
  <c r="G43" i="4"/>
  <c r="M43" i="4" s="1"/>
  <c r="G42" i="4"/>
  <c r="M42" i="4" s="1"/>
  <c r="G38" i="4"/>
  <c r="M38" i="4" s="1"/>
  <c r="G37" i="4"/>
  <c r="M37" i="4" s="1"/>
  <c r="G36" i="4"/>
  <c r="M36" i="4" s="1"/>
  <c r="G35" i="4"/>
  <c r="M35" i="4" s="1"/>
  <c r="G34" i="4"/>
  <c r="M34" i="4" s="1"/>
  <c r="G33" i="4"/>
  <c r="M33" i="4" s="1"/>
  <c r="G32" i="4"/>
  <c r="M32" i="4" s="1"/>
  <c r="G31" i="4"/>
  <c r="M31" i="4" s="1"/>
  <c r="G30" i="4"/>
  <c r="M30" i="4" s="1"/>
  <c r="G29" i="4"/>
  <c r="M29" i="4" s="1"/>
  <c r="G25" i="4"/>
  <c r="M25" i="4" s="1"/>
  <c r="G24" i="4"/>
  <c r="M24" i="4" s="1"/>
  <c r="G23" i="4"/>
  <c r="M23" i="4" s="1"/>
  <c r="G22" i="4"/>
  <c r="M22" i="4" s="1"/>
  <c r="G21" i="4"/>
  <c r="M21" i="4" s="1"/>
  <c r="G20" i="4"/>
  <c r="M20" i="4" s="1"/>
  <c r="G19" i="4"/>
  <c r="M19" i="4" s="1"/>
  <c r="G18" i="4"/>
  <c r="M18" i="4" s="1"/>
  <c r="G17" i="4"/>
  <c r="M17" i="4" s="1"/>
  <c r="G16" i="4"/>
  <c r="M16" i="4" s="1"/>
  <c r="G12" i="4"/>
  <c r="M12" i="4" s="1"/>
  <c r="G11" i="4"/>
  <c r="M11" i="4" s="1"/>
  <c r="G10" i="4"/>
  <c r="M10" i="4" s="1"/>
  <c r="G9" i="4"/>
  <c r="M9" i="4" s="1"/>
  <c r="G8" i="4"/>
  <c r="M8" i="4" s="1"/>
  <c r="G7" i="4"/>
  <c r="M7" i="4" s="1"/>
  <c r="G6" i="4"/>
  <c r="M6" i="4" s="1"/>
  <c r="G5" i="4"/>
  <c r="M5" i="4" s="1"/>
  <c r="G4" i="4"/>
  <c r="M4" i="4" s="1"/>
  <c r="G3" i="4"/>
  <c r="M3" i="4" s="1"/>
  <c r="D51" i="4"/>
  <c r="L51" i="4" s="1"/>
  <c r="P51" i="4" s="1"/>
  <c r="D50" i="4"/>
  <c r="L50" i="4" s="1"/>
  <c r="D49" i="4"/>
  <c r="L49" i="4" s="1"/>
  <c r="P49" i="4" s="1"/>
  <c r="D48" i="4"/>
  <c r="L48" i="4" s="1"/>
  <c r="O48" i="4" s="1"/>
  <c r="D47" i="4"/>
  <c r="L47" i="4" s="1"/>
  <c r="P47" i="4" s="1"/>
  <c r="D46" i="4"/>
  <c r="L46" i="4" s="1"/>
  <c r="O46" i="4" s="1"/>
  <c r="D45" i="4"/>
  <c r="L45" i="4" s="1"/>
  <c r="P45" i="4" s="1"/>
  <c r="D44" i="4"/>
  <c r="L44" i="4" s="1"/>
  <c r="O44" i="4" s="1"/>
  <c r="D43" i="4"/>
  <c r="L43" i="4" s="1"/>
  <c r="P43" i="4" s="1"/>
  <c r="D42" i="4"/>
  <c r="L42" i="4" s="1"/>
  <c r="D38" i="4"/>
  <c r="L38" i="4" s="1"/>
  <c r="P38" i="4" s="1"/>
  <c r="D37" i="4"/>
  <c r="L37" i="4" s="1"/>
  <c r="D36" i="4"/>
  <c r="L36" i="4" s="1"/>
  <c r="P36" i="4" s="1"/>
  <c r="D35" i="4"/>
  <c r="L35" i="4" s="1"/>
  <c r="D34" i="4"/>
  <c r="L34" i="4" s="1"/>
  <c r="P34" i="4" s="1"/>
  <c r="D33" i="4"/>
  <c r="L33" i="4" s="1"/>
  <c r="D32" i="4"/>
  <c r="L32" i="4" s="1"/>
  <c r="P32" i="4" s="1"/>
  <c r="D31" i="4"/>
  <c r="L31" i="4" s="1"/>
  <c r="D30" i="4"/>
  <c r="L30" i="4" s="1"/>
  <c r="D29" i="4"/>
  <c r="L29" i="4" s="1"/>
  <c r="P29" i="4" s="1"/>
  <c r="D25" i="4"/>
  <c r="L25" i="4" s="1"/>
  <c r="O25" i="4" s="1"/>
  <c r="D24" i="4"/>
  <c r="L24" i="4" s="1"/>
  <c r="P24" i="4" s="1"/>
  <c r="D23" i="4"/>
  <c r="L23" i="4" s="1"/>
  <c r="D22" i="4"/>
  <c r="L22" i="4" s="1"/>
  <c r="P22" i="4" s="1"/>
  <c r="D21" i="4"/>
  <c r="L21" i="4" s="1"/>
  <c r="O21" i="4" s="1"/>
  <c r="D20" i="4"/>
  <c r="L20" i="4" s="1"/>
  <c r="P20" i="4" s="1"/>
  <c r="D19" i="4"/>
  <c r="L19" i="4" s="1"/>
  <c r="O19" i="4" s="1"/>
  <c r="D18" i="4"/>
  <c r="L18" i="4" s="1"/>
  <c r="P18" i="4" s="1"/>
  <c r="D17" i="4"/>
  <c r="L17" i="4" s="1"/>
  <c r="D16" i="4"/>
  <c r="L16" i="4" s="1"/>
  <c r="P16" i="4" s="1"/>
  <c r="D12" i="4"/>
  <c r="L12" i="4" s="1"/>
  <c r="D11" i="4"/>
  <c r="L11" i="4" s="1"/>
  <c r="P11" i="4" s="1"/>
  <c r="D10" i="4"/>
  <c r="L10" i="4" s="1"/>
  <c r="D9" i="4"/>
  <c r="L9" i="4" s="1"/>
  <c r="P9" i="4" s="1"/>
  <c r="D8" i="4"/>
  <c r="L8" i="4" s="1"/>
  <c r="D7" i="4"/>
  <c r="L7" i="4" s="1"/>
  <c r="P7" i="4" s="1"/>
  <c r="D6" i="4"/>
  <c r="L6" i="4" s="1"/>
  <c r="D5" i="4"/>
  <c r="L5" i="4" s="1"/>
  <c r="P5" i="4" s="1"/>
  <c r="D4" i="4"/>
  <c r="L4" i="4" s="1"/>
  <c r="D3" i="4"/>
  <c r="L3" i="4" s="1"/>
  <c r="P3" i="4" s="1"/>
  <c r="J51" i="2"/>
  <c r="N51" i="2" s="1"/>
  <c r="J50" i="2"/>
  <c r="N50" i="2" s="1"/>
  <c r="J49" i="2"/>
  <c r="N49" i="2" s="1"/>
  <c r="J48" i="2"/>
  <c r="N48" i="2" s="1"/>
  <c r="J47" i="2"/>
  <c r="N47" i="2" s="1"/>
  <c r="J46" i="2"/>
  <c r="N46" i="2" s="1"/>
  <c r="J45" i="2"/>
  <c r="N45" i="2" s="1"/>
  <c r="J44" i="2"/>
  <c r="N44" i="2" s="1"/>
  <c r="J43" i="2"/>
  <c r="N43" i="2" s="1"/>
  <c r="J42" i="2"/>
  <c r="N42" i="2" s="1"/>
  <c r="J38" i="2"/>
  <c r="N38" i="2" s="1"/>
  <c r="J37" i="2"/>
  <c r="N37" i="2" s="1"/>
  <c r="J36" i="2"/>
  <c r="N36" i="2" s="1"/>
  <c r="J35" i="2"/>
  <c r="N35" i="2" s="1"/>
  <c r="J34" i="2"/>
  <c r="N34" i="2" s="1"/>
  <c r="J33" i="2"/>
  <c r="N33" i="2" s="1"/>
  <c r="J32" i="2"/>
  <c r="N32" i="2" s="1"/>
  <c r="J31" i="2"/>
  <c r="N31" i="2" s="1"/>
  <c r="J30" i="2"/>
  <c r="N30" i="2" s="1"/>
  <c r="J29" i="2"/>
  <c r="N29" i="2" s="1"/>
  <c r="J25" i="2"/>
  <c r="N25" i="2" s="1"/>
  <c r="J24" i="2"/>
  <c r="N24" i="2" s="1"/>
  <c r="J23" i="2"/>
  <c r="N23" i="2" s="1"/>
  <c r="J22" i="2"/>
  <c r="N22" i="2" s="1"/>
  <c r="J21" i="2"/>
  <c r="N21" i="2" s="1"/>
  <c r="J20" i="2"/>
  <c r="N20" i="2" s="1"/>
  <c r="J19" i="2"/>
  <c r="N19" i="2" s="1"/>
  <c r="J18" i="2"/>
  <c r="N18" i="2" s="1"/>
  <c r="J17" i="2"/>
  <c r="N17" i="2" s="1"/>
  <c r="J16" i="2"/>
  <c r="N16" i="2" s="1"/>
  <c r="J12" i="2"/>
  <c r="N12" i="2" s="1"/>
  <c r="J11" i="2"/>
  <c r="N11" i="2" s="1"/>
  <c r="J10" i="2"/>
  <c r="N10" i="2" s="1"/>
  <c r="J9" i="2"/>
  <c r="N9" i="2" s="1"/>
  <c r="J8" i="2"/>
  <c r="N8" i="2" s="1"/>
  <c r="J7" i="2"/>
  <c r="N7" i="2" s="1"/>
  <c r="J6" i="2"/>
  <c r="N6" i="2" s="1"/>
  <c r="J5" i="2"/>
  <c r="N5" i="2" s="1"/>
  <c r="J4" i="2"/>
  <c r="N4" i="2" s="1"/>
  <c r="J3" i="2"/>
  <c r="N3" i="2" s="1"/>
  <c r="G51" i="2"/>
  <c r="M51" i="2" s="1"/>
  <c r="G50" i="2"/>
  <c r="M50" i="2" s="1"/>
  <c r="G49" i="2"/>
  <c r="M49" i="2" s="1"/>
  <c r="G48" i="2"/>
  <c r="M48" i="2" s="1"/>
  <c r="G47" i="2"/>
  <c r="M47" i="2" s="1"/>
  <c r="G46" i="2"/>
  <c r="M46" i="2" s="1"/>
  <c r="G45" i="2"/>
  <c r="M45" i="2" s="1"/>
  <c r="G44" i="2"/>
  <c r="M44" i="2" s="1"/>
  <c r="G43" i="2"/>
  <c r="M43" i="2" s="1"/>
  <c r="G42" i="2"/>
  <c r="M42" i="2" s="1"/>
  <c r="G38" i="2"/>
  <c r="M38" i="2" s="1"/>
  <c r="G37" i="2"/>
  <c r="M37" i="2" s="1"/>
  <c r="G36" i="2"/>
  <c r="M36" i="2" s="1"/>
  <c r="G35" i="2"/>
  <c r="M35" i="2" s="1"/>
  <c r="G34" i="2"/>
  <c r="M34" i="2" s="1"/>
  <c r="G33" i="2"/>
  <c r="M33" i="2" s="1"/>
  <c r="G32" i="2"/>
  <c r="M32" i="2" s="1"/>
  <c r="G31" i="2"/>
  <c r="M31" i="2" s="1"/>
  <c r="G30" i="2"/>
  <c r="M30" i="2" s="1"/>
  <c r="G29" i="2"/>
  <c r="M29" i="2" s="1"/>
  <c r="G25" i="2"/>
  <c r="M25" i="2" s="1"/>
  <c r="G24" i="2"/>
  <c r="M24" i="2" s="1"/>
  <c r="G23" i="2"/>
  <c r="M23" i="2" s="1"/>
  <c r="G22" i="2"/>
  <c r="M22" i="2" s="1"/>
  <c r="G21" i="2"/>
  <c r="M21" i="2" s="1"/>
  <c r="G20" i="2"/>
  <c r="M20" i="2" s="1"/>
  <c r="G19" i="2"/>
  <c r="M19" i="2" s="1"/>
  <c r="G18" i="2"/>
  <c r="M18" i="2" s="1"/>
  <c r="G17" i="2"/>
  <c r="M17" i="2" s="1"/>
  <c r="G16" i="2"/>
  <c r="M16" i="2" s="1"/>
  <c r="G12" i="2"/>
  <c r="M12" i="2" s="1"/>
  <c r="G11" i="2"/>
  <c r="M11" i="2" s="1"/>
  <c r="G10" i="2"/>
  <c r="M10" i="2" s="1"/>
  <c r="G9" i="2"/>
  <c r="M9" i="2" s="1"/>
  <c r="G8" i="2"/>
  <c r="M8" i="2" s="1"/>
  <c r="G7" i="2"/>
  <c r="M7" i="2" s="1"/>
  <c r="G6" i="2"/>
  <c r="M6" i="2" s="1"/>
  <c r="G5" i="2"/>
  <c r="M5" i="2" s="1"/>
  <c r="G4" i="2"/>
  <c r="M4" i="2" s="1"/>
  <c r="G3" i="2"/>
  <c r="M3" i="2" s="1"/>
  <c r="D51" i="2"/>
  <c r="L51" i="2" s="1"/>
  <c r="P51" i="2" s="1"/>
  <c r="D50" i="2"/>
  <c r="L50" i="2" s="1"/>
  <c r="D49" i="2"/>
  <c r="L49" i="2" s="1"/>
  <c r="D48" i="2"/>
  <c r="L48" i="2" s="1"/>
  <c r="D47" i="2"/>
  <c r="L47" i="2" s="1"/>
  <c r="D46" i="2"/>
  <c r="L46" i="2" s="1"/>
  <c r="D45" i="2"/>
  <c r="L45" i="2" s="1"/>
  <c r="D44" i="2"/>
  <c r="L44" i="2" s="1"/>
  <c r="D43" i="2"/>
  <c r="L43" i="2" s="1"/>
  <c r="D42" i="2"/>
  <c r="L42" i="2" s="1"/>
  <c r="D38" i="2"/>
  <c r="L38" i="2" s="1"/>
  <c r="D37" i="2"/>
  <c r="L37" i="2" s="1"/>
  <c r="D36" i="2"/>
  <c r="L36" i="2" s="1"/>
  <c r="P36" i="2" s="1"/>
  <c r="D35" i="2"/>
  <c r="L35" i="2" s="1"/>
  <c r="D34" i="2"/>
  <c r="L34" i="2" s="1"/>
  <c r="P34" i="2" s="1"/>
  <c r="D33" i="2"/>
  <c r="L33" i="2" s="1"/>
  <c r="D32" i="2"/>
  <c r="L32" i="2" s="1"/>
  <c r="D31" i="2"/>
  <c r="L31" i="2" s="1"/>
  <c r="D30" i="2"/>
  <c r="L30" i="2" s="1"/>
  <c r="D29" i="2"/>
  <c r="L29" i="2" s="1"/>
  <c r="D25" i="2"/>
  <c r="L25" i="2" s="1"/>
  <c r="D24" i="2"/>
  <c r="L24" i="2" s="1"/>
  <c r="P24" i="2" s="1"/>
  <c r="D23" i="2"/>
  <c r="L23" i="2" s="1"/>
  <c r="D22" i="2"/>
  <c r="L22" i="2" s="1"/>
  <c r="D21" i="2"/>
  <c r="L21" i="2" s="1"/>
  <c r="O21" i="2" s="1"/>
  <c r="D20" i="2"/>
  <c r="L20" i="2" s="1"/>
  <c r="D19" i="2"/>
  <c r="L19" i="2" s="1"/>
  <c r="D18" i="2"/>
  <c r="L18" i="2" s="1"/>
  <c r="D17" i="2"/>
  <c r="L17" i="2" s="1"/>
  <c r="O17" i="2" s="1"/>
  <c r="D16" i="2"/>
  <c r="L16" i="2" s="1"/>
  <c r="D12" i="2"/>
  <c r="L12" i="2" s="1"/>
  <c r="D11" i="2"/>
  <c r="L11" i="2" s="1"/>
  <c r="D10" i="2"/>
  <c r="L10" i="2" s="1"/>
  <c r="D9" i="2"/>
  <c r="L9" i="2" s="1"/>
  <c r="D8" i="2"/>
  <c r="L8" i="2" s="1"/>
  <c r="D7" i="2"/>
  <c r="L7" i="2" s="1"/>
  <c r="P7" i="2" s="1"/>
  <c r="D6" i="2"/>
  <c r="L6" i="2" s="1"/>
  <c r="D5" i="2"/>
  <c r="L5" i="2" s="1"/>
  <c r="D4" i="2"/>
  <c r="L4" i="2" s="1"/>
  <c r="D3" i="2"/>
  <c r="L3" i="2" s="1"/>
  <c r="J43" i="3"/>
  <c r="N43" i="3" s="1"/>
  <c r="J44" i="3"/>
  <c r="N44" i="3" s="1"/>
  <c r="J45" i="3"/>
  <c r="N45" i="3" s="1"/>
  <c r="J46" i="3"/>
  <c r="N46" i="3" s="1"/>
  <c r="J47" i="3"/>
  <c r="N47" i="3" s="1"/>
  <c r="J48" i="3"/>
  <c r="N48" i="3" s="1"/>
  <c r="J49" i="3"/>
  <c r="N49" i="3" s="1"/>
  <c r="J50" i="3"/>
  <c r="N50" i="3" s="1"/>
  <c r="J51" i="3"/>
  <c r="N51" i="3" s="1"/>
  <c r="J42" i="3"/>
  <c r="N42" i="3" s="1"/>
  <c r="J33" i="3"/>
  <c r="N33" i="3" s="1"/>
  <c r="J30" i="3"/>
  <c r="N30" i="3" s="1"/>
  <c r="J31" i="3"/>
  <c r="N31" i="3" s="1"/>
  <c r="J32" i="3"/>
  <c r="N32" i="3" s="1"/>
  <c r="J34" i="3"/>
  <c r="N34" i="3" s="1"/>
  <c r="J35" i="3"/>
  <c r="N35" i="3" s="1"/>
  <c r="J36" i="3"/>
  <c r="N36" i="3" s="1"/>
  <c r="J37" i="3"/>
  <c r="N37" i="3" s="1"/>
  <c r="J38" i="3"/>
  <c r="N38" i="3" s="1"/>
  <c r="J29" i="3"/>
  <c r="N29" i="3" s="1"/>
  <c r="J17" i="3"/>
  <c r="N17" i="3" s="1"/>
  <c r="J18" i="3"/>
  <c r="N18" i="3" s="1"/>
  <c r="J19" i="3"/>
  <c r="N19" i="3" s="1"/>
  <c r="J20" i="3"/>
  <c r="N20" i="3" s="1"/>
  <c r="J21" i="3"/>
  <c r="N21" i="3" s="1"/>
  <c r="J22" i="3"/>
  <c r="N22" i="3" s="1"/>
  <c r="J23" i="3"/>
  <c r="N23" i="3" s="1"/>
  <c r="J24" i="3"/>
  <c r="N24" i="3" s="1"/>
  <c r="J25" i="3"/>
  <c r="N25" i="3" s="1"/>
  <c r="J16" i="3"/>
  <c r="N16" i="3" s="1"/>
  <c r="J4" i="3"/>
  <c r="N4" i="3" s="1"/>
  <c r="J5" i="3"/>
  <c r="N5" i="3" s="1"/>
  <c r="N6" i="3"/>
  <c r="J7" i="3"/>
  <c r="N7" i="3" s="1"/>
  <c r="J8" i="3"/>
  <c r="N8" i="3" s="1"/>
  <c r="J9" i="3"/>
  <c r="N9" i="3" s="1"/>
  <c r="J10" i="3"/>
  <c r="N10" i="3" s="1"/>
  <c r="J11" i="3"/>
  <c r="N11" i="3" s="1"/>
  <c r="J12" i="3"/>
  <c r="N12" i="3" s="1"/>
  <c r="N3" i="3"/>
  <c r="G43" i="3"/>
  <c r="M43" i="3" s="1"/>
  <c r="G44" i="3"/>
  <c r="M44" i="3" s="1"/>
  <c r="G45" i="3"/>
  <c r="M45" i="3" s="1"/>
  <c r="G46" i="3"/>
  <c r="M46" i="3" s="1"/>
  <c r="G47" i="3"/>
  <c r="M47" i="3" s="1"/>
  <c r="G48" i="3"/>
  <c r="M48" i="3" s="1"/>
  <c r="G49" i="3"/>
  <c r="M49" i="3" s="1"/>
  <c r="G50" i="3"/>
  <c r="M50" i="3" s="1"/>
  <c r="G51" i="3"/>
  <c r="M51" i="3" s="1"/>
  <c r="G42" i="3"/>
  <c r="M42" i="3" s="1"/>
  <c r="G30" i="3"/>
  <c r="M30" i="3" s="1"/>
  <c r="G31" i="3"/>
  <c r="M31" i="3" s="1"/>
  <c r="G32" i="3"/>
  <c r="M32" i="3" s="1"/>
  <c r="G33" i="3"/>
  <c r="M33" i="3" s="1"/>
  <c r="G34" i="3"/>
  <c r="M34" i="3" s="1"/>
  <c r="G35" i="3"/>
  <c r="M35" i="3" s="1"/>
  <c r="G36" i="3"/>
  <c r="M36" i="3" s="1"/>
  <c r="G37" i="3"/>
  <c r="M37" i="3" s="1"/>
  <c r="G38" i="3"/>
  <c r="M38" i="3" s="1"/>
  <c r="G29" i="3"/>
  <c r="M29" i="3" s="1"/>
  <c r="G17" i="3"/>
  <c r="M17" i="3" s="1"/>
  <c r="G18" i="3"/>
  <c r="M18" i="3" s="1"/>
  <c r="G19" i="3"/>
  <c r="M19" i="3" s="1"/>
  <c r="G20" i="3"/>
  <c r="M20" i="3" s="1"/>
  <c r="G21" i="3"/>
  <c r="M21" i="3" s="1"/>
  <c r="G22" i="3"/>
  <c r="M22" i="3" s="1"/>
  <c r="G23" i="3"/>
  <c r="M23" i="3" s="1"/>
  <c r="G24" i="3"/>
  <c r="M24" i="3" s="1"/>
  <c r="G25" i="3"/>
  <c r="M25" i="3" s="1"/>
  <c r="G16" i="3"/>
  <c r="M16" i="3" s="1"/>
  <c r="G4" i="3"/>
  <c r="M4" i="3" s="1"/>
  <c r="G5" i="3"/>
  <c r="M5" i="3" s="1"/>
  <c r="G6" i="3"/>
  <c r="M6" i="3" s="1"/>
  <c r="G7" i="3"/>
  <c r="M7" i="3" s="1"/>
  <c r="G8" i="3"/>
  <c r="M8" i="3" s="1"/>
  <c r="G9" i="3"/>
  <c r="M9" i="3" s="1"/>
  <c r="G10" i="3"/>
  <c r="M10" i="3" s="1"/>
  <c r="G11" i="3"/>
  <c r="M11" i="3" s="1"/>
  <c r="G12" i="3"/>
  <c r="M12" i="3" s="1"/>
  <c r="G3" i="3"/>
  <c r="M3" i="3" s="1"/>
  <c r="D43" i="3"/>
  <c r="L43" i="3" s="1"/>
  <c r="D44" i="3"/>
  <c r="L44" i="3" s="1"/>
  <c r="D45" i="3"/>
  <c r="L45" i="3" s="1"/>
  <c r="D46" i="3"/>
  <c r="L46" i="3" s="1"/>
  <c r="D47" i="3"/>
  <c r="L47" i="3" s="1"/>
  <c r="D48" i="3"/>
  <c r="L48" i="3" s="1"/>
  <c r="D49" i="3"/>
  <c r="L49" i="3" s="1"/>
  <c r="D50" i="3"/>
  <c r="L50" i="3" s="1"/>
  <c r="D51" i="3"/>
  <c r="L51" i="3" s="1"/>
  <c r="D42" i="3"/>
  <c r="L42" i="3" s="1"/>
  <c r="D30" i="3"/>
  <c r="L30" i="3" s="1"/>
  <c r="D31" i="3"/>
  <c r="L31" i="3" s="1"/>
  <c r="D32" i="3"/>
  <c r="L32" i="3" s="1"/>
  <c r="D33" i="3"/>
  <c r="L33" i="3" s="1"/>
  <c r="D34" i="3"/>
  <c r="L34" i="3" s="1"/>
  <c r="D35" i="3"/>
  <c r="L35" i="3" s="1"/>
  <c r="D36" i="3"/>
  <c r="L36" i="3" s="1"/>
  <c r="D37" i="3"/>
  <c r="L37" i="3" s="1"/>
  <c r="D38" i="3"/>
  <c r="L38" i="3" s="1"/>
  <c r="D29" i="3"/>
  <c r="L29" i="3" s="1"/>
  <c r="D17" i="3"/>
  <c r="L17" i="3" s="1"/>
  <c r="D18" i="3"/>
  <c r="L18" i="3" s="1"/>
  <c r="D19" i="3"/>
  <c r="L19" i="3" s="1"/>
  <c r="D20" i="3"/>
  <c r="L20" i="3" s="1"/>
  <c r="D21" i="3"/>
  <c r="L21" i="3" s="1"/>
  <c r="D22" i="3"/>
  <c r="L22" i="3" s="1"/>
  <c r="D23" i="3"/>
  <c r="L23" i="3" s="1"/>
  <c r="D24" i="3"/>
  <c r="L24" i="3" s="1"/>
  <c r="D25" i="3"/>
  <c r="L25" i="3" s="1"/>
  <c r="D16" i="3"/>
  <c r="L16" i="3" s="1"/>
  <c r="D5" i="3"/>
  <c r="L5" i="3" s="1"/>
  <c r="L4" i="3"/>
  <c r="O4" i="3" s="1"/>
  <c r="D6" i="3"/>
  <c r="L6" i="3" s="1"/>
  <c r="D7" i="3"/>
  <c r="L7" i="3" s="1"/>
  <c r="D8" i="3"/>
  <c r="L8" i="3" s="1"/>
  <c r="D9" i="3"/>
  <c r="L9" i="3" s="1"/>
  <c r="D10" i="3"/>
  <c r="L10" i="3" s="1"/>
  <c r="D11" i="3"/>
  <c r="L11" i="3" s="1"/>
  <c r="D12" i="3"/>
  <c r="L12" i="3" s="1"/>
  <c r="P42" i="4" l="1"/>
  <c r="P30" i="2"/>
  <c r="O30" i="2"/>
  <c r="P45" i="2"/>
  <c r="O45" i="2"/>
  <c r="P31" i="2"/>
  <c r="O31" i="2"/>
  <c r="P42" i="2"/>
  <c r="O42" i="2"/>
  <c r="P46" i="2"/>
  <c r="O46" i="2"/>
  <c r="O32" i="2"/>
  <c r="P32" i="2"/>
  <c r="P43" i="2"/>
  <c r="O43" i="2"/>
  <c r="P47" i="2"/>
  <c r="O47" i="2"/>
  <c r="O29" i="2"/>
  <c r="P29" i="2"/>
  <c r="P44" i="2"/>
  <c r="O44" i="2"/>
  <c r="P48" i="2"/>
  <c r="O48" i="2"/>
  <c r="P29" i="3"/>
  <c r="O29" i="3"/>
  <c r="P30" i="3"/>
  <c r="O30" i="3"/>
  <c r="P49" i="3"/>
  <c r="O49" i="3"/>
  <c r="P45" i="3"/>
  <c r="O45" i="3"/>
  <c r="P42" i="3"/>
  <c r="O42" i="3"/>
  <c r="P48" i="3"/>
  <c r="O48" i="3"/>
  <c r="P44" i="3"/>
  <c r="O44" i="3"/>
  <c r="P47" i="3"/>
  <c r="O47" i="3"/>
  <c r="P43" i="3"/>
  <c r="O43" i="3"/>
  <c r="P31" i="3"/>
  <c r="O31" i="3"/>
  <c r="P46" i="3"/>
  <c r="O46" i="3"/>
  <c r="P30" i="4"/>
  <c r="O23" i="2"/>
  <c r="P5" i="2"/>
  <c r="P16" i="2"/>
  <c r="P20" i="2"/>
  <c r="P3" i="2"/>
  <c r="P11" i="2"/>
  <c r="O19" i="2"/>
  <c r="P38" i="2"/>
  <c r="O50" i="2"/>
  <c r="P16" i="3"/>
  <c r="O3" i="1"/>
  <c r="O7" i="1"/>
  <c r="O11" i="1"/>
  <c r="P3" i="1"/>
  <c r="P7" i="1"/>
  <c r="P11" i="1"/>
  <c r="P18" i="1"/>
  <c r="P22" i="1"/>
  <c r="P29" i="1"/>
  <c r="P33" i="1"/>
  <c r="O33" i="1"/>
  <c r="P37" i="1"/>
  <c r="O37" i="1"/>
  <c r="O44" i="1"/>
  <c r="O48" i="1"/>
  <c r="O30" i="1"/>
  <c r="O34" i="1"/>
  <c r="O38" i="1"/>
  <c r="P4" i="1"/>
  <c r="O4" i="1"/>
  <c r="P8" i="1"/>
  <c r="O8" i="1"/>
  <c r="P12" i="1"/>
  <c r="O12" i="1"/>
  <c r="O19" i="1"/>
  <c r="O23" i="1"/>
  <c r="P30" i="1"/>
  <c r="P34" i="1"/>
  <c r="P38" i="1"/>
  <c r="P45" i="1"/>
  <c r="P49" i="1"/>
  <c r="O5" i="1"/>
  <c r="O9" i="1"/>
  <c r="O16" i="1"/>
  <c r="P5" i="1"/>
  <c r="P9" i="1"/>
  <c r="P16" i="1"/>
  <c r="P20" i="1"/>
  <c r="P24" i="1"/>
  <c r="P31" i="1"/>
  <c r="O31" i="1"/>
  <c r="P35" i="1"/>
  <c r="O35" i="1"/>
  <c r="P42" i="1"/>
  <c r="O42" i="1"/>
  <c r="O46" i="1"/>
  <c r="O50" i="1"/>
  <c r="O32" i="1"/>
  <c r="O36" i="1"/>
  <c r="P6" i="1"/>
  <c r="O6" i="1"/>
  <c r="P10" i="1"/>
  <c r="O10" i="1"/>
  <c r="O17" i="1"/>
  <c r="O21" i="1"/>
  <c r="O25" i="1"/>
  <c r="P32" i="1"/>
  <c r="P36" i="1"/>
  <c r="P43" i="1"/>
  <c r="P47" i="1"/>
  <c r="P51" i="1"/>
  <c r="P33" i="4"/>
  <c r="O33" i="4"/>
  <c r="P37" i="4"/>
  <c r="O37" i="4"/>
  <c r="O29" i="4"/>
  <c r="P4" i="4"/>
  <c r="O4" i="4"/>
  <c r="P8" i="4"/>
  <c r="O8" i="4"/>
  <c r="P12" i="4"/>
  <c r="O12" i="4"/>
  <c r="O23" i="4"/>
  <c r="P23" i="4"/>
  <c r="P31" i="4"/>
  <c r="O31" i="4"/>
  <c r="P35" i="4"/>
  <c r="O35" i="4"/>
  <c r="O42" i="4"/>
  <c r="O50" i="4"/>
  <c r="P50" i="4"/>
  <c r="P6" i="4"/>
  <c r="O6" i="4"/>
  <c r="P10" i="4"/>
  <c r="O10" i="4"/>
  <c r="O17" i="4"/>
  <c r="P17" i="4"/>
  <c r="P4" i="2"/>
  <c r="O4" i="2"/>
  <c r="P12" i="2"/>
  <c r="O12" i="2"/>
  <c r="O8" i="2"/>
  <c r="P37" i="2"/>
  <c r="O37" i="2"/>
  <c r="P6" i="2"/>
  <c r="O6" i="2"/>
  <c r="P10" i="2"/>
  <c r="O10" i="2"/>
  <c r="O25" i="2"/>
  <c r="P25" i="2"/>
  <c r="P33" i="2"/>
  <c r="O33" i="2"/>
  <c r="P18" i="2"/>
  <c r="O38" i="2"/>
  <c r="P49" i="2"/>
  <c r="P9" i="2"/>
  <c r="P35" i="2"/>
  <c r="O35" i="2"/>
  <c r="P8" i="2"/>
  <c r="P22" i="2"/>
  <c r="O3" i="3"/>
  <c r="P3" i="3"/>
  <c r="P17" i="1"/>
  <c r="P19" i="1"/>
  <c r="P21" i="1"/>
  <c r="P23" i="1"/>
  <c r="P25" i="1"/>
  <c r="P44" i="1"/>
  <c r="P46" i="1"/>
  <c r="P48" i="1"/>
  <c r="P50" i="1"/>
  <c r="P21" i="4"/>
  <c r="P25" i="4"/>
  <c r="P46" i="4"/>
  <c r="P48" i="4"/>
  <c r="O18" i="4"/>
  <c r="O20" i="4"/>
  <c r="O22" i="4"/>
  <c r="O24" i="4"/>
  <c r="O43" i="4"/>
  <c r="O45" i="4"/>
  <c r="O47" i="4"/>
  <c r="O49" i="4"/>
  <c r="O51" i="4"/>
  <c r="P19" i="4"/>
  <c r="P44" i="4"/>
  <c r="O3" i="4"/>
  <c r="O5" i="4"/>
  <c r="O7" i="4"/>
  <c r="O9" i="4"/>
  <c r="O11" i="4"/>
  <c r="O16" i="4"/>
  <c r="O30" i="4"/>
  <c r="O32" i="4"/>
  <c r="O34" i="4"/>
  <c r="O36" i="4"/>
  <c r="O38" i="4"/>
  <c r="P50" i="2"/>
  <c r="P19" i="2"/>
  <c r="O18" i="2"/>
  <c r="O20" i="2"/>
  <c r="O22" i="2"/>
  <c r="O24" i="2"/>
  <c r="O49" i="2"/>
  <c r="O51" i="2"/>
  <c r="P21" i="2"/>
  <c r="P23" i="2"/>
  <c r="O3" i="2"/>
  <c r="O5" i="2"/>
  <c r="O7" i="2"/>
  <c r="O9" i="2"/>
  <c r="O11" i="2"/>
  <c r="O16" i="2"/>
  <c r="O34" i="2"/>
  <c r="O36" i="2"/>
  <c r="P17" i="2"/>
  <c r="O16" i="3"/>
  <c r="O22" i="3" l="1"/>
  <c r="P22" i="3"/>
  <c r="P17" i="3"/>
  <c r="O17" i="3"/>
  <c r="P25" i="3" l="1"/>
  <c r="O50" i="3"/>
  <c r="O32" i="3" l="1"/>
  <c r="P32" i="3"/>
  <c r="O35" i="3"/>
  <c r="P35" i="3"/>
  <c r="P33" i="3"/>
  <c r="O33" i="3"/>
  <c r="O34" i="3"/>
  <c r="P34" i="3"/>
  <c r="O37" i="3"/>
  <c r="P37" i="3"/>
  <c r="O36" i="3"/>
  <c r="P36" i="3"/>
  <c r="P50" i="3"/>
  <c r="O21" i="3"/>
  <c r="P21" i="3"/>
  <c r="O20" i="3"/>
  <c r="P20" i="3"/>
  <c r="P18" i="3"/>
  <c r="O18" i="3"/>
  <c r="O24" i="3"/>
  <c r="P24" i="3"/>
  <c r="P9" i="3"/>
  <c r="O19" i="3"/>
  <c r="P19" i="3"/>
  <c r="O23" i="3"/>
  <c r="P23" i="3"/>
  <c r="O6" i="3"/>
  <c r="P6" i="3"/>
  <c r="O5" i="3"/>
  <c r="P5" i="3"/>
  <c r="O10" i="3"/>
  <c r="P10" i="3"/>
  <c r="P4" i="3"/>
  <c r="P11" i="3"/>
  <c r="O11" i="3"/>
  <c r="P7" i="3"/>
  <c r="O7" i="3"/>
  <c r="O9" i="3"/>
  <c r="P8" i="3"/>
  <c r="O25" i="3"/>
  <c r="P51" i="3"/>
  <c r="O51" i="3"/>
  <c r="O38" i="3"/>
  <c r="P12" i="3"/>
  <c r="P38" i="3"/>
  <c r="O12" i="3"/>
  <c r="O8" i="3" l="1"/>
</calcChain>
</file>

<file path=xl/sharedStrings.xml><?xml version="1.0" encoding="utf-8"?>
<sst xmlns="http://schemas.openxmlformats.org/spreadsheetml/2006/main" count="239" uniqueCount="11">
  <si>
    <t>Time</t>
  </si>
  <si>
    <t>R1</t>
  </si>
  <si>
    <t>R2</t>
  </si>
  <si>
    <t>R3</t>
  </si>
  <si>
    <t>Prom</t>
  </si>
  <si>
    <t>Desv</t>
  </si>
  <si>
    <t>Ln(Co/ct)</t>
  </si>
  <si>
    <t>Ln(Co/ct) 1</t>
  </si>
  <si>
    <t>Ln(Co/ct) 2</t>
  </si>
  <si>
    <t>Ln(Co/ct) 3</t>
  </si>
  <si>
    <t>(ug/L)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</si>
</sst>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2A-2042-9486-ADFF7836F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63-C543-BAC2-E1BD4E7CA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82-DD4B-A54A-65B703402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72-BE43-8B2B-99B52E59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17-724E-9C11-4B03631E5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F0-2F4A-8344-0D12E484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F0-2249-ACBB-2E877431A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2F-944B-A6EE-99E52146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3A-224E-A5E9-0CDC8F611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C5-5E4D-AB9E-EA634BEDA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C7-8D4C-8E18-712661181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BF-0B49-BF0B-8C2E057E3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07-3344-9477-F01CA07F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8E-F149-81DA-9F21F17A4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07-0147-B408-CEFD3EB0F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[1]Tetra!$B$4:$B$12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[1]Tetra!$E$4:$E$12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6F-BC4B-A121-A50108723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77755</xdr:rowOff>
    </xdr:from>
    <xdr:to>
      <xdr:col>5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5D5E02-87A6-254E-9EC1-2456246F9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0</xdr:row>
      <xdr:rowOff>74083</xdr:rowOff>
    </xdr:from>
    <xdr:to>
      <xdr:col>5</xdr:col>
      <xdr:colOff>0</xdr:colOff>
      <xdr:row>13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142055-05D4-1F46-9F3A-7E23030C9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77755</xdr:rowOff>
    </xdr:from>
    <xdr:to>
      <xdr:col>8</xdr:col>
      <xdr:colOff>0</xdr:colOff>
      <xdr:row>13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B06B6B-A9F7-4045-ACEB-0518CCB28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0</xdr:row>
      <xdr:rowOff>74083</xdr:rowOff>
    </xdr:from>
    <xdr:to>
      <xdr:col>8</xdr:col>
      <xdr:colOff>0</xdr:colOff>
      <xdr:row>13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C996AA-DBE7-7C40-A458-13BCD6FC7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22</xdr:col>
      <xdr:colOff>38100</xdr:colOff>
      <xdr:row>1</xdr:row>
      <xdr:rowOff>12700</xdr:rowOff>
    </xdr:from>
    <xdr:ext cx="243080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681CE39-F72A-3748-AC60-0C8219E8299F}"/>
                </a:ext>
              </a:extLst>
            </xdr:cNvPr>
            <xdr:cNvSpPr txBox="1"/>
          </xdr:nvSpPr>
          <xdr:spPr>
            <a:xfrm>
              <a:off x="17792700" y="2159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𝛿</m:t>
                        </m:r>
                        <m:acc>
                          <m:accPr>
                            <m:chr m:val="̅"/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681CE39-F72A-3748-AC60-0C8219E8299F}"/>
                </a:ext>
              </a:extLst>
            </xdr:cNvPr>
            <xdr:cNvSpPr txBox="1"/>
          </xdr:nvSpPr>
          <xdr:spPr>
            <a:xfrm>
              <a:off x="17792700" y="2159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23</xdr:col>
      <xdr:colOff>38100</xdr:colOff>
      <xdr:row>1</xdr:row>
      <xdr:rowOff>12700</xdr:rowOff>
    </xdr:from>
    <xdr:ext cx="415307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2E09F131-1EE4-134C-B04F-64EB40C17AF0}"/>
                </a:ext>
              </a:extLst>
            </xdr:cNvPr>
            <xdr:cNvSpPr txBox="1"/>
          </xdr:nvSpPr>
          <xdr:spPr>
            <a:xfrm>
              <a:off x="186182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2E09F131-1EE4-134C-B04F-64EB40C17AF0}"/>
                </a:ext>
              </a:extLst>
            </xdr:cNvPr>
            <xdr:cNvSpPr txBox="1"/>
          </xdr:nvSpPr>
          <xdr:spPr>
            <a:xfrm>
              <a:off x="186182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24</xdr:col>
      <xdr:colOff>38100</xdr:colOff>
      <xdr:row>1</xdr:row>
      <xdr:rowOff>12700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58EA3642-ABC6-474E-8FFA-6D32B38C37FD}"/>
                </a:ext>
              </a:extLst>
            </xdr:cNvPr>
            <xdr:cNvSpPr txBox="1"/>
          </xdr:nvSpPr>
          <xdr:spPr>
            <a:xfrm>
              <a:off x="194437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58EA3642-ABC6-474E-8FFA-6D32B38C37FD}"/>
                </a:ext>
              </a:extLst>
            </xdr:cNvPr>
            <xdr:cNvSpPr txBox="1"/>
          </xdr:nvSpPr>
          <xdr:spPr>
            <a:xfrm>
              <a:off x="194437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77755</xdr:rowOff>
    </xdr:from>
    <xdr:to>
      <xdr:col>5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BC542F-1189-1E4A-9992-018FA41C2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0</xdr:row>
      <xdr:rowOff>74083</xdr:rowOff>
    </xdr:from>
    <xdr:to>
      <xdr:col>5</xdr:col>
      <xdr:colOff>0</xdr:colOff>
      <xdr:row>13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F8C6C6-4F64-8243-A53D-F2A73ABDF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77755</xdr:rowOff>
    </xdr:from>
    <xdr:to>
      <xdr:col>8</xdr:col>
      <xdr:colOff>0</xdr:colOff>
      <xdr:row>13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16F0CF-FCF1-6940-A54E-3DEE76B05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0</xdr:row>
      <xdr:rowOff>74083</xdr:rowOff>
    </xdr:from>
    <xdr:to>
      <xdr:col>8</xdr:col>
      <xdr:colOff>0</xdr:colOff>
      <xdr:row>13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984C53-70C5-FD47-8BFB-AE2C0EA94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22</xdr:col>
      <xdr:colOff>38100</xdr:colOff>
      <xdr:row>1</xdr:row>
      <xdr:rowOff>12700</xdr:rowOff>
    </xdr:from>
    <xdr:ext cx="243080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ADCB315-D9EC-DE45-969B-E642DB23F858}"/>
                </a:ext>
              </a:extLst>
            </xdr:cNvPr>
            <xdr:cNvSpPr txBox="1"/>
          </xdr:nvSpPr>
          <xdr:spPr>
            <a:xfrm>
              <a:off x="17792700" y="2159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𝛿</m:t>
                        </m:r>
                        <m:acc>
                          <m:accPr>
                            <m:chr m:val="̅"/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ADCB315-D9EC-DE45-969B-E642DB23F858}"/>
                </a:ext>
              </a:extLst>
            </xdr:cNvPr>
            <xdr:cNvSpPr txBox="1"/>
          </xdr:nvSpPr>
          <xdr:spPr>
            <a:xfrm>
              <a:off x="17792700" y="2159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23</xdr:col>
      <xdr:colOff>38100</xdr:colOff>
      <xdr:row>1</xdr:row>
      <xdr:rowOff>12700</xdr:rowOff>
    </xdr:from>
    <xdr:ext cx="415307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1C8B67D-3974-0D48-B944-09F39CDD1681}"/>
                </a:ext>
              </a:extLst>
            </xdr:cNvPr>
            <xdr:cNvSpPr txBox="1"/>
          </xdr:nvSpPr>
          <xdr:spPr>
            <a:xfrm>
              <a:off x="186182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1C8B67D-3974-0D48-B944-09F39CDD1681}"/>
                </a:ext>
              </a:extLst>
            </xdr:cNvPr>
            <xdr:cNvSpPr txBox="1"/>
          </xdr:nvSpPr>
          <xdr:spPr>
            <a:xfrm>
              <a:off x="186182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24</xdr:col>
      <xdr:colOff>38100</xdr:colOff>
      <xdr:row>1</xdr:row>
      <xdr:rowOff>12700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53230065-E8D4-0149-8D67-6B9A25B3FC02}"/>
                </a:ext>
              </a:extLst>
            </xdr:cNvPr>
            <xdr:cNvSpPr txBox="1"/>
          </xdr:nvSpPr>
          <xdr:spPr>
            <a:xfrm>
              <a:off x="194437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53230065-E8D4-0149-8D67-6B9A25B3FC02}"/>
                </a:ext>
              </a:extLst>
            </xdr:cNvPr>
            <xdr:cNvSpPr txBox="1"/>
          </xdr:nvSpPr>
          <xdr:spPr>
            <a:xfrm>
              <a:off x="194437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77755</xdr:rowOff>
    </xdr:from>
    <xdr:to>
      <xdr:col>5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1B7699-6239-6D49-A8F8-9C24A6635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0</xdr:row>
      <xdr:rowOff>74083</xdr:rowOff>
    </xdr:from>
    <xdr:to>
      <xdr:col>5</xdr:col>
      <xdr:colOff>0</xdr:colOff>
      <xdr:row>13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0CB71F-4296-6046-8EC8-3DDD9142E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77755</xdr:rowOff>
    </xdr:from>
    <xdr:to>
      <xdr:col>8</xdr:col>
      <xdr:colOff>0</xdr:colOff>
      <xdr:row>13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D7CDC68-81EB-4947-8051-A0A8E4707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0</xdr:row>
      <xdr:rowOff>74083</xdr:rowOff>
    </xdr:from>
    <xdr:to>
      <xdr:col>8</xdr:col>
      <xdr:colOff>0</xdr:colOff>
      <xdr:row>13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058A30-90C6-AD42-B671-6C8D25C3D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22</xdr:col>
      <xdr:colOff>38100</xdr:colOff>
      <xdr:row>1</xdr:row>
      <xdr:rowOff>12700</xdr:rowOff>
    </xdr:from>
    <xdr:ext cx="243080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B03E5B3-C9A4-D945-B88B-EAADB53FAA79}"/>
                </a:ext>
              </a:extLst>
            </xdr:cNvPr>
            <xdr:cNvSpPr txBox="1"/>
          </xdr:nvSpPr>
          <xdr:spPr>
            <a:xfrm>
              <a:off x="17792700" y="2159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𝛿</m:t>
                        </m:r>
                        <m:acc>
                          <m:accPr>
                            <m:chr m:val="̅"/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B03E5B3-C9A4-D945-B88B-EAADB53FAA79}"/>
                </a:ext>
              </a:extLst>
            </xdr:cNvPr>
            <xdr:cNvSpPr txBox="1"/>
          </xdr:nvSpPr>
          <xdr:spPr>
            <a:xfrm>
              <a:off x="17792700" y="2159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23</xdr:col>
      <xdr:colOff>38100</xdr:colOff>
      <xdr:row>1</xdr:row>
      <xdr:rowOff>12700</xdr:rowOff>
    </xdr:from>
    <xdr:ext cx="415307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E0C236C5-DDE2-1C4D-8860-7EFD5A92A335}"/>
                </a:ext>
              </a:extLst>
            </xdr:cNvPr>
            <xdr:cNvSpPr txBox="1"/>
          </xdr:nvSpPr>
          <xdr:spPr>
            <a:xfrm>
              <a:off x="186182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E0C236C5-DDE2-1C4D-8860-7EFD5A92A335}"/>
                </a:ext>
              </a:extLst>
            </xdr:cNvPr>
            <xdr:cNvSpPr txBox="1"/>
          </xdr:nvSpPr>
          <xdr:spPr>
            <a:xfrm>
              <a:off x="186182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24</xdr:col>
      <xdr:colOff>38100</xdr:colOff>
      <xdr:row>1</xdr:row>
      <xdr:rowOff>12700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5481E4EE-CCB4-424A-A207-7FE3B3B3ED50}"/>
                </a:ext>
              </a:extLst>
            </xdr:cNvPr>
            <xdr:cNvSpPr txBox="1"/>
          </xdr:nvSpPr>
          <xdr:spPr>
            <a:xfrm>
              <a:off x="194437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5481E4EE-CCB4-424A-A207-7FE3B3B3ED50}"/>
                </a:ext>
              </a:extLst>
            </xdr:cNvPr>
            <xdr:cNvSpPr txBox="1"/>
          </xdr:nvSpPr>
          <xdr:spPr>
            <a:xfrm>
              <a:off x="194437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77755</xdr:rowOff>
    </xdr:from>
    <xdr:to>
      <xdr:col>5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771D95-78FC-4E4F-9973-97AB8B8C4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0</xdr:row>
      <xdr:rowOff>74083</xdr:rowOff>
    </xdr:from>
    <xdr:to>
      <xdr:col>5</xdr:col>
      <xdr:colOff>0</xdr:colOff>
      <xdr:row>13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6F2EDB-59F4-744C-BB80-4A56E0CCF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77755</xdr:rowOff>
    </xdr:from>
    <xdr:to>
      <xdr:col>8</xdr:col>
      <xdr:colOff>0</xdr:colOff>
      <xdr:row>13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C4E7F5-FC52-7547-B56E-496651267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0</xdr:row>
      <xdr:rowOff>74083</xdr:rowOff>
    </xdr:from>
    <xdr:to>
      <xdr:col>8</xdr:col>
      <xdr:colOff>0</xdr:colOff>
      <xdr:row>13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60F82BF-0792-7C4E-88E5-770A566FD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22</xdr:col>
      <xdr:colOff>38100</xdr:colOff>
      <xdr:row>1</xdr:row>
      <xdr:rowOff>12700</xdr:rowOff>
    </xdr:from>
    <xdr:ext cx="243080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435CECE4-5AEF-4B47-B8B7-5ECF3CFE7C70}"/>
                </a:ext>
              </a:extLst>
            </xdr:cNvPr>
            <xdr:cNvSpPr txBox="1"/>
          </xdr:nvSpPr>
          <xdr:spPr>
            <a:xfrm>
              <a:off x="17792700" y="2159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𝛿</m:t>
                        </m:r>
                        <m:acc>
                          <m:accPr>
                            <m:chr m:val="̅"/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435CECE4-5AEF-4B47-B8B7-5ECF3CFE7C70}"/>
                </a:ext>
              </a:extLst>
            </xdr:cNvPr>
            <xdr:cNvSpPr txBox="1"/>
          </xdr:nvSpPr>
          <xdr:spPr>
            <a:xfrm>
              <a:off x="17792700" y="2159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23</xdr:col>
      <xdr:colOff>38100</xdr:colOff>
      <xdr:row>1</xdr:row>
      <xdr:rowOff>12700</xdr:rowOff>
    </xdr:from>
    <xdr:ext cx="415307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B3E222BC-9F9C-0746-BAC0-E8063914DC0D}"/>
                </a:ext>
              </a:extLst>
            </xdr:cNvPr>
            <xdr:cNvSpPr txBox="1"/>
          </xdr:nvSpPr>
          <xdr:spPr>
            <a:xfrm>
              <a:off x="186182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B3E222BC-9F9C-0746-BAC0-E8063914DC0D}"/>
                </a:ext>
              </a:extLst>
            </xdr:cNvPr>
            <xdr:cNvSpPr txBox="1"/>
          </xdr:nvSpPr>
          <xdr:spPr>
            <a:xfrm>
              <a:off x="186182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24</xdr:col>
      <xdr:colOff>38100</xdr:colOff>
      <xdr:row>1</xdr:row>
      <xdr:rowOff>12700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DA8223D5-C5D3-1D43-B730-49ACA486E0B0}"/>
                </a:ext>
              </a:extLst>
            </xdr:cNvPr>
            <xdr:cNvSpPr txBox="1"/>
          </xdr:nvSpPr>
          <xdr:spPr>
            <a:xfrm>
              <a:off x="194437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DA8223D5-C5D3-1D43-B730-49ACA486E0B0}"/>
                </a:ext>
              </a:extLst>
            </xdr:cNvPr>
            <xdr:cNvSpPr txBox="1"/>
          </xdr:nvSpPr>
          <xdr:spPr>
            <a:xfrm>
              <a:off x="194437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ohanna/Desktop/Adsor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tra"/>
      <sheetName val="C 1000"/>
      <sheetName val="Cipro"/>
      <sheetName val="Sulfame"/>
      <sheetName val="Sulfadi"/>
      <sheetName val="B 1000"/>
      <sheetName val="B 100"/>
      <sheetName val="B 20"/>
    </sheetNames>
    <sheetDataSet>
      <sheetData sheetId="0">
        <row r="4">
          <cell r="B4">
            <v>72</v>
          </cell>
          <cell r="E4">
            <v>-3.1981764992533361</v>
          </cell>
        </row>
        <row r="12">
          <cell r="E12">
            <v>-0.37814910257213175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1"/>
  <sheetViews>
    <sheetView topLeftCell="R1" workbookViewId="0">
      <selection activeCell="AB47" sqref="AB47"/>
    </sheetView>
  </sheetViews>
  <sheetFormatPr baseColWidth="10" defaultRowHeight="16" x14ac:dyDescent="0.2"/>
  <cols>
    <col min="3" max="3" width="8.83203125" customWidth="1"/>
    <col min="6" max="6" width="8.83203125" customWidth="1"/>
    <col min="9" max="9" width="8.83203125" customWidth="1"/>
    <col min="21" max="21" width="11.5" bestFit="1" customWidth="1"/>
  </cols>
  <sheetData>
    <row r="1" spans="2:25" x14ac:dyDescent="0.2">
      <c r="W1" s="2" t="s">
        <v>5</v>
      </c>
    </row>
    <row r="2" spans="2:25" x14ac:dyDescent="0.2">
      <c r="B2" t="s">
        <v>0</v>
      </c>
      <c r="D2" t="s">
        <v>6</v>
      </c>
      <c r="G2" t="s">
        <v>6</v>
      </c>
      <c r="J2" t="s">
        <v>6</v>
      </c>
      <c r="L2" s="1" t="s">
        <v>7</v>
      </c>
      <c r="M2" s="1" t="s">
        <v>8</v>
      </c>
      <c r="N2" s="1" t="s">
        <v>9</v>
      </c>
      <c r="O2" t="s">
        <v>4</v>
      </c>
      <c r="P2" t="s">
        <v>5</v>
      </c>
      <c r="R2" t="s">
        <v>1</v>
      </c>
      <c r="S2" t="s">
        <v>2</v>
      </c>
      <c r="T2" t="s">
        <v>3</v>
      </c>
      <c r="U2" t="s">
        <v>4</v>
      </c>
      <c r="V2" t="s">
        <v>6</v>
      </c>
      <c r="W2" s="4" t="s">
        <v>10</v>
      </c>
      <c r="X2" s="4" t="s">
        <v>10</v>
      </c>
      <c r="Y2" s="4"/>
    </row>
    <row r="3" spans="2:25" x14ac:dyDescent="0.2">
      <c r="B3" s="3">
        <v>96</v>
      </c>
      <c r="C3">
        <v>795.41110068086539</v>
      </c>
      <c r="D3">
        <f>LN($C$12/C3)</f>
        <v>0.22889619020728322</v>
      </c>
      <c r="F3">
        <v>1000</v>
      </c>
      <c r="G3">
        <f>LN($F$12/F3)</f>
        <v>0</v>
      </c>
      <c r="I3">
        <v>775.62294201207442</v>
      </c>
      <c r="J3">
        <f>LN($I$12/I3)</f>
        <v>0.2540887763552952</v>
      </c>
      <c r="L3">
        <f>D3</f>
        <v>0.22889619020728322</v>
      </c>
      <c r="M3">
        <f t="shared" ref="M3:M12" si="0">G3</f>
        <v>0</v>
      </c>
      <c r="N3">
        <f>J3</f>
        <v>0.2540887763552952</v>
      </c>
      <c r="O3">
        <f>AVERAGE(L3:N3)</f>
        <v>0.16099498885419281</v>
      </c>
      <c r="P3">
        <f t="shared" ref="P3" si="1">STDEV(L3:N3)</f>
        <v>0.1399935942331916</v>
      </c>
      <c r="R3">
        <f>C3</f>
        <v>795.41110068086539</v>
      </c>
      <c r="S3">
        <f>F3</f>
        <v>1000</v>
      </c>
      <c r="T3">
        <f>I3</f>
        <v>775.62294201207442</v>
      </c>
      <c r="U3">
        <f>AVERAGE(R3:T3)</f>
        <v>857.01134756431327</v>
      </c>
      <c r="V3">
        <f>LN($U$12/U3)</f>
        <v>0.15430411944014821</v>
      </c>
      <c r="W3">
        <f>STDEV(R3:T3)/SQRT(3)</f>
        <v>71.722169631399566</v>
      </c>
      <c r="X3">
        <f>(U3/$U$12)*SQRT(((W3/U3)^2)+(($W$12/$U$12)^2))</f>
        <v>7.1722169631399574E-2</v>
      </c>
      <c r="Y3">
        <f>(1/(U3/$U$12))*X3</f>
        <v>8.3688704747304735E-2</v>
      </c>
    </row>
    <row r="4" spans="2:25" x14ac:dyDescent="0.2">
      <c r="B4" s="3">
        <v>72</v>
      </c>
      <c r="C4">
        <v>824.38136389490001</v>
      </c>
      <c r="D4">
        <f>LN($C$12/C4)</f>
        <v>0.19312203588012697</v>
      </c>
      <c r="F4">
        <v>1000</v>
      </c>
      <c r="G4">
        <f t="shared" ref="G4:G12" si="2">LN($F$12/F4)</f>
        <v>0</v>
      </c>
      <c r="I4">
        <v>834.64748893023796</v>
      </c>
      <c r="J4">
        <f t="shared" ref="J4:J12" si="3">LN($I$12/I4)</f>
        <v>0.18074581221550209</v>
      </c>
      <c r="L4">
        <f t="shared" ref="L4:L12" si="4">D4</f>
        <v>0.19312203588012697</v>
      </c>
      <c r="M4">
        <f t="shared" si="0"/>
        <v>0</v>
      </c>
      <c r="N4">
        <f>J4</f>
        <v>0.18074581221550209</v>
      </c>
      <c r="O4">
        <f>AVERAGE(L4:N4)</f>
        <v>0.12462261603187635</v>
      </c>
      <c r="P4">
        <f t="shared" ref="P4:P11" si="5">STDEV(L4:N4)</f>
        <v>0.10810360793248561</v>
      </c>
      <c r="R4">
        <f t="shared" ref="R4:R12" si="6">C4</f>
        <v>824.38136389490001</v>
      </c>
      <c r="S4">
        <f t="shared" ref="S4:S12" si="7">F4</f>
        <v>1000</v>
      </c>
      <c r="T4">
        <f t="shared" ref="T4:T12" si="8">I4</f>
        <v>834.64748893023796</v>
      </c>
      <c r="U4">
        <f t="shared" ref="U4:U12" si="9">AVERAGE(R4:T4)</f>
        <v>886.34295094171273</v>
      </c>
      <c r="V4">
        <f>LN($U$12/U4)</f>
        <v>0.12065132546002949</v>
      </c>
      <c r="W4">
        <f>STDEV(R4:T4)/SQRT(3)</f>
        <v>56.905746432994363</v>
      </c>
      <c r="X4">
        <f t="shared" ref="X4:X12" si="10">(U4/$U$12)*SQRT(((W4/U4)^2)+(($W$12/$U$12)^2))</f>
        <v>5.6905746432994363E-2</v>
      </c>
      <c r="Y4">
        <f t="shared" ref="Y4:Y12" si="11">(1/(U4/$U$12))*X4</f>
        <v>6.4202853277654792E-2</v>
      </c>
    </row>
    <row r="5" spans="2:25" x14ac:dyDescent="0.2">
      <c r="B5" s="3">
        <v>48</v>
      </c>
      <c r="C5">
        <v>841.38714361319717</v>
      </c>
      <c r="D5">
        <f>LN($C$12/C5)</f>
        <v>0.17270338769857727</v>
      </c>
      <c r="F5">
        <v>1000</v>
      </c>
      <c r="G5">
        <f t="shared" si="2"/>
        <v>0</v>
      </c>
      <c r="I5">
        <v>864.23710447826602</v>
      </c>
      <c r="J5">
        <f t="shared" si="3"/>
        <v>0.14590812134666539</v>
      </c>
      <c r="L5">
        <f t="shared" si="4"/>
        <v>0.17270338769857727</v>
      </c>
      <c r="M5">
        <f t="shared" si="0"/>
        <v>0</v>
      </c>
      <c r="N5">
        <f t="shared" ref="N5:N12" si="12">J5</f>
        <v>0.14590812134666539</v>
      </c>
      <c r="O5">
        <f t="shared" ref="O5:O11" si="13">AVERAGE(L5:N5)</f>
        <v>0.10620383634841422</v>
      </c>
      <c r="P5">
        <f t="shared" si="5"/>
        <v>9.2945885955528121E-2</v>
      </c>
      <c r="R5">
        <f t="shared" si="6"/>
        <v>841.38714361319717</v>
      </c>
      <c r="S5">
        <f t="shared" si="7"/>
        <v>1000</v>
      </c>
      <c r="T5">
        <f t="shared" si="8"/>
        <v>864.23710447826602</v>
      </c>
      <c r="U5">
        <f t="shared" si="9"/>
        <v>901.87474936382114</v>
      </c>
      <c r="V5">
        <f t="shared" ref="V5:V12" si="14">LN($U$12/U5)</f>
        <v>0.10327962735971345</v>
      </c>
      <c r="W5">
        <f t="shared" ref="W5:W12" si="15">STDEV(R5:T5)/SQRT(3)</f>
        <v>49.504052989607146</v>
      </c>
      <c r="X5">
        <f t="shared" si="10"/>
        <v>4.9504052989607146E-2</v>
      </c>
      <c r="Y5">
        <f t="shared" si="11"/>
        <v>5.4890164099313236E-2</v>
      </c>
    </row>
    <row r="6" spans="2:25" x14ac:dyDescent="0.2">
      <c r="B6" s="3">
        <v>24</v>
      </c>
      <c r="C6">
        <v>1000</v>
      </c>
      <c r="D6">
        <f t="shared" ref="D6:D12" si="16">LN($C$12/C6)</f>
        <v>0</v>
      </c>
      <c r="F6">
        <v>1000</v>
      </c>
      <c r="G6">
        <f t="shared" si="2"/>
        <v>0</v>
      </c>
      <c r="I6">
        <v>875.8829093947362</v>
      </c>
      <c r="J6">
        <f>LN($I$12/I6)</f>
        <v>0.13252286205421968</v>
      </c>
      <c r="L6">
        <f t="shared" si="4"/>
        <v>0</v>
      </c>
      <c r="M6">
        <f t="shared" si="0"/>
        <v>0</v>
      </c>
      <c r="N6">
        <f t="shared" si="12"/>
        <v>0.13252286205421968</v>
      </c>
      <c r="O6">
        <f t="shared" si="13"/>
        <v>4.4174287351406556E-2</v>
      </c>
      <c r="P6">
        <f t="shared" si="5"/>
        <v>7.6512110080783374E-2</v>
      </c>
      <c r="R6">
        <f t="shared" si="6"/>
        <v>1000</v>
      </c>
      <c r="S6">
        <f t="shared" si="7"/>
        <v>1000</v>
      </c>
      <c r="T6">
        <f t="shared" si="8"/>
        <v>875.8829093947362</v>
      </c>
      <c r="U6">
        <f t="shared" si="9"/>
        <v>958.62763646491203</v>
      </c>
      <c r="V6">
        <f t="shared" si="14"/>
        <v>4.2252562644109155E-2</v>
      </c>
      <c r="W6">
        <f t="shared" si="15"/>
        <v>41.372363535087935</v>
      </c>
      <c r="X6">
        <f t="shared" si="10"/>
        <v>4.1372363535087928E-2</v>
      </c>
      <c r="Y6">
        <f t="shared" si="11"/>
        <v>4.3157908202662437E-2</v>
      </c>
    </row>
    <row r="7" spans="2:25" x14ac:dyDescent="0.2">
      <c r="B7" s="3">
        <v>8</v>
      </c>
      <c r="C7">
        <v>1000</v>
      </c>
      <c r="D7">
        <f t="shared" si="16"/>
        <v>0</v>
      </c>
      <c r="F7">
        <v>1000</v>
      </c>
      <c r="G7">
        <f t="shared" si="2"/>
        <v>0</v>
      </c>
      <c r="I7">
        <v>910.11554766577785</v>
      </c>
      <c r="J7">
        <f t="shared" si="3"/>
        <v>9.4183712075043433E-2</v>
      </c>
      <c r="L7">
        <f t="shared" si="4"/>
        <v>0</v>
      </c>
      <c r="M7">
        <f t="shared" si="0"/>
        <v>0</v>
      </c>
      <c r="N7">
        <f t="shared" si="12"/>
        <v>9.4183712075043433E-2</v>
      </c>
      <c r="O7">
        <f t="shared" si="13"/>
        <v>3.1394570691681147E-2</v>
      </c>
      <c r="P7">
        <f t="shared" si="5"/>
        <v>5.4376991519804532E-2</v>
      </c>
      <c r="R7">
        <f t="shared" si="6"/>
        <v>1000</v>
      </c>
      <c r="S7">
        <f t="shared" si="7"/>
        <v>1000</v>
      </c>
      <c r="T7">
        <f t="shared" si="8"/>
        <v>910.11554766577785</v>
      </c>
      <c r="U7">
        <f t="shared" si="9"/>
        <v>970.03851588859254</v>
      </c>
      <c r="V7">
        <f>LN($U$12/U7)</f>
        <v>3.0419501171372935E-2</v>
      </c>
      <c r="W7">
        <f t="shared" si="15"/>
        <v>29.961484111407383</v>
      </c>
      <c r="X7">
        <f t="shared" si="10"/>
        <v>2.9961484111407383E-2</v>
      </c>
      <c r="Y7">
        <f t="shared" si="11"/>
        <v>3.0886901520566439E-2</v>
      </c>
    </row>
    <row r="8" spans="2:25" x14ac:dyDescent="0.2">
      <c r="B8" s="3">
        <v>4</v>
      </c>
      <c r="C8">
        <v>1000</v>
      </c>
      <c r="D8">
        <f t="shared" si="16"/>
        <v>0</v>
      </c>
      <c r="F8">
        <v>1000</v>
      </c>
      <c r="G8">
        <f t="shared" si="2"/>
        <v>0</v>
      </c>
      <c r="I8">
        <v>1000</v>
      </c>
      <c r="J8">
        <f t="shared" si="3"/>
        <v>-2.2204460492503131E-16</v>
      </c>
      <c r="L8">
        <f t="shared" si="4"/>
        <v>0</v>
      </c>
      <c r="M8">
        <f t="shared" si="0"/>
        <v>0</v>
      </c>
      <c r="N8">
        <f t="shared" si="12"/>
        <v>-2.2204460492503131E-16</v>
      </c>
      <c r="O8">
        <f t="shared" si="13"/>
        <v>-7.4014868308343765E-17</v>
      </c>
      <c r="P8">
        <f t="shared" si="5"/>
        <v>1.2819751242557095E-16</v>
      </c>
      <c r="R8">
        <f t="shared" si="6"/>
        <v>1000</v>
      </c>
      <c r="S8">
        <f t="shared" si="7"/>
        <v>1000</v>
      </c>
      <c r="T8">
        <f t="shared" si="8"/>
        <v>1000</v>
      </c>
      <c r="U8">
        <f t="shared" si="9"/>
        <v>1000</v>
      </c>
      <c r="V8">
        <f t="shared" si="14"/>
        <v>0</v>
      </c>
      <c r="W8">
        <f t="shared" si="15"/>
        <v>0</v>
      </c>
      <c r="X8">
        <f t="shared" si="10"/>
        <v>9.2824914296184735E-17</v>
      </c>
      <c r="Y8">
        <f t="shared" si="11"/>
        <v>9.2824914296184735E-17</v>
      </c>
    </row>
    <row r="9" spans="2:25" x14ac:dyDescent="0.2">
      <c r="B9" s="3">
        <v>2</v>
      </c>
      <c r="C9">
        <v>1000</v>
      </c>
      <c r="D9">
        <f t="shared" si="16"/>
        <v>0</v>
      </c>
      <c r="F9">
        <v>1000</v>
      </c>
      <c r="G9">
        <f t="shared" si="2"/>
        <v>0</v>
      </c>
      <c r="I9">
        <v>1000</v>
      </c>
      <c r="J9">
        <f t="shared" si="3"/>
        <v>-2.2204460492503131E-16</v>
      </c>
      <c r="L9">
        <f t="shared" si="4"/>
        <v>0</v>
      </c>
      <c r="M9">
        <f t="shared" si="0"/>
        <v>0</v>
      </c>
      <c r="N9">
        <f t="shared" si="12"/>
        <v>-2.2204460492503131E-16</v>
      </c>
      <c r="O9">
        <f t="shared" si="13"/>
        <v>-7.4014868308343765E-17</v>
      </c>
      <c r="P9">
        <f t="shared" si="5"/>
        <v>1.2819751242557095E-16</v>
      </c>
      <c r="R9">
        <f t="shared" si="6"/>
        <v>1000</v>
      </c>
      <c r="S9">
        <f t="shared" si="7"/>
        <v>1000</v>
      </c>
      <c r="T9">
        <f t="shared" si="8"/>
        <v>1000</v>
      </c>
      <c r="U9">
        <f t="shared" si="9"/>
        <v>1000</v>
      </c>
      <c r="V9">
        <f t="shared" si="14"/>
        <v>0</v>
      </c>
      <c r="W9">
        <f t="shared" si="15"/>
        <v>0</v>
      </c>
      <c r="X9">
        <f>(U9/$U$12)*SQRT(((W9/U9)^2)+(($W$12/$U$12)^2))</f>
        <v>9.2824914296184735E-17</v>
      </c>
      <c r="Y9">
        <f t="shared" si="11"/>
        <v>9.2824914296184735E-17</v>
      </c>
    </row>
    <row r="10" spans="2:25" x14ac:dyDescent="0.2">
      <c r="B10" s="3">
        <v>1</v>
      </c>
      <c r="C10">
        <v>1000</v>
      </c>
      <c r="D10">
        <f t="shared" si="16"/>
        <v>0</v>
      </c>
      <c r="F10">
        <v>1000</v>
      </c>
      <c r="G10">
        <f t="shared" si="2"/>
        <v>0</v>
      </c>
      <c r="I10">
        <v>1000</v>
      </c>
      <c r="J10">
        <f t="shared" si="3"/>
        <v>-2.2204460492503131E-16</v>
      </c>
      <c r="L10">
        <f t="shared" si="4"/>
        <v>0</v>
      </c>
      <c r="M10">
        <f t="shared" si="0"/>
        <v>0</v>
      </c>
      <c r="N10">
        <f t="shared" si="12"/>
        <v>-2.2204460492503131E-16</v>
      </c>
      <c r="O10">
        <f t="shared" si="13"/>
        <v>-7.4014868308343765E-17</v>
      </c>
      <c r="P10">
        <f t="shared" si="5"/>
        <v>1.2819751242557095E-16</v>
      </c>
      <c r="R10">
        <f t="shared" si="6"/>
        <v>1000</v>
      </c>
      <c r="S10">
        <f t="shared" si="7"/>
        <v>1000</v>
      </c>
      <c r="T10">
        <f t="shared" si="8"/>
        <v>1000</v>
      </c>
      <c r="U10">
        <f t="shared" si="9"/>
        <v>1000</v>
      </c>
      <c r="V10">
        <f t="shared" si="14"/>
        <v>0</v>
      </c>
      <c r="W10">
        <f t="shared" si="15"/>
        <v>0</v>
      </c>
      <c r="X10">
        <f t="shared" si="10"/>
        <v>9.2824914296184735E-17</v>
      </c>
      <c r="Y10">
        <f t="shared" si="11"/>
        <v>9.2824914296184735E-17</v>
      </c>
    </row>
    <row r="11" spans="2:25" x14ac:dyDescent="0.2">
      <c r="B11" s="3">
        <v>0.5</v>
      </c>
      <c r="C11">
        <v>1000</v>
      </c>
      <c r="D11">
        <f t="shared" si="16"/>
        <v>0</v>
      </c>
      <c r="F11">
        <v>1000</v>
      </c>
      <c r="G11">
        <f t="shared" si="2"/>
        <v>0</v>
      </c>
      <c r="I11">
        <v>1000</v>
      </c>
      <c r="J11">
        <f t="shared" si="3"/>
        <v>-2.2204460492503131E-16</v>
      </c>
      <c r="L11">
        <f t="shared" si="4"/>
        <v>0</v>
      </c>
      <c r="M11">
        <f t="shared" si="0"/>
        <v>0</v>
      </c>
      <c r="N11">
        <f t="shared" si="12"/>
        <v>-2.2204460492503131E-16</v>
      </c>
      <c r="O11">
        <f t="shared" si="13"/>
        <v>-7.4014868308343765E-17</v>
      </c>
      <c r="P11">
        <f t="shared" si="5"/>
        <v>1.2819751242557095E-16</v>
      </c>
      <c r="R11">
        <f t="shared" si="6"/>
        <v>1000</v>
      </c>
      <c r="S11">
        <f t="shared" si="7"/>
        <v>1000</v>
      </c>
      <c r="T11">
        <f t="shared" si="8"/>
        <v>1000</v>
      </c>
      <c r="U11">
        <f t="shared" si="9"/>
        <v>1000</v>
      </c>
      <c r="V11">
        <f t="shared" si="14"/>
        <v>0</v>
      </c>
      <c r="W11">
        <f t="shared" si="15"/>
        <v>0</v>
      </c>
      <c r="X11">
        <f t="shared" si="10"/>
        <v>9.2824914296184735E-17</v>
      </c>
      <c r="Y11">
        <f t="shared" si="11"/>
        <v>9.2824914296184735E-17</v>
      </c>
    </row>
    <row r="12" spans="2:25" x14ac:dyDescent="0.2">
      <c r="B12" s="3">
        <v>0</v>
      </c>
      <c r="C12">
        <v>1000</v>
      </c>
      <c r="D12">
        <f t="shared" si="16"/>
        <v>0</v>
      </c>
      <c r="F12">
        <v>1000</v>
      </c>
      <c r="G12">
        <f t="shared" si="2"/>
        <v>0</v>
      </c>
      <c r="I12">
        <v>999.99999999999977</v>
      </c>
      <c r="J12">
        <f t="shared" si="3"/>
        <v>0</v>
      </c>
      <c r="L12">
        <f t="shared" si="4"/>
        <v>0</v>
      </c>
      <c r="M12">
        <f t="shared" si="0"/>
        <v>0</v>
      </c>
      <c r="N12">
        <f t="shared" si="12"/>
        <v>0</v>
      </c>
      <c r="O12">
        <f t="shared" ref="O12" si="17">AVERAGE(L12:N12)</f>
        <v>0</v>
      </c>
      <c r="P12">
        <f t="shared" ref="P12" si="18">STDEV(L12:N12)</f>
        <v>0</v>
      </c>
      <c r="R12">
        <f t="shared" si="6"/>
        <v>1000</v>
      </c>
      <c r="S12">
        <f t="shared" si="7"/>
        <v>1000</v>
      </c>
      <c r="T12">
        <f t="shared" si="8"/>
        <v>999.99999999999977</v>
      </c>
      <c r="U12">
        <f t="shared" si="9"/>
        <v>1000</v>
      </c>
      <c r="V12">
        <f t="shared" si="14"/>
        <v>0</v>
      </c>
      <c r="W12">
        <f t="shared" si="15"/>
        <v>9.2824914296184732E-14</v>
      </c>
      <c r="X12">
        <f t="shared" si="10"/>
        <v>1.3127425272378466E-16</v>
      </c>
      <c r="Y12">
        <f t="shared" si="11"/>
        <v>1.3127425272378466E-16</v>
      </c>
    </row>
    <row r="15" spans="2:25" x14ac:dyDescent="0.2">
      <c r="B15" t="s">
        <v>0</v>
      </c>
      <c r="D15" t="s">
        <v>6</v>
      </c>
      <c r="G15" t="s">
        <v>6</v>
      </c>
      <c r="J15" t="s">
        <v>6</v>
      </c>
      <c r="L15" s="1" t="s">
        <v>7</v>
      </c>
      <c r="M15" s="1" t="s">
        <v>8</v>
      </c>
      <c r="N15" s="1" t="s">
        <v>9</v>
      </c>
      <c r="O15" t="s">
        <v>4</v>
      </c>
      <c r="P15" t="s">
        <v>5</v>
      </c>
      <c r="R15" t="s">
        <v>1</v>
      </c>
      <c r="S15" t="s">
        <v>2</v>
      </c>
      <c r="T15" t="s">
        <v>3</v>
      </c>
      <c r="U15" t="s">
        <v>4</v>
      </c>
      <c r="V15" t="s">
        <v>6</v>
      </c>
    </row>
    <row r="16" spans="2:25" x14ac:dyDescent="0.2">
      <c r="B16" s="3">
        <v>96</v>
      </c>
      <c r="C16">
        <v>398.27249510108481</v>
      </c>
      <c r="D16">
        <f>LN($C$25/C16)</f>
        <v>0.22747166635320828</v>
      </c>
      <c r="F16">
        <v>400.47202357030159</v>
      </c>
      <c r="G16">
        <f>LN($F$25/F16)</f>
        <v>0.22196418811071483</v>
      </c>
      <c r="I16">
        <v>409.79022772135158</v>
      </c>
      <c r="J16">
        <f>LN($I$25/I16)</f>
        <v>0.1989627093601142</v>
      </c>
      <c r="L16">
        <f t="shared" ref="L16:L25" si="19">D16</f>
        <v>0.22747166635320828</v>
      </c>
      <c r="M16">
        <f t="shared" ref="M16:M25" si="20">G16</f>
        <v>0.22196418811071483</v>
      </c>
      <c r="N16">
        <f>J16</f>
        <v>0.1989627093601142</v>
      </c>
      <c r="O16">
        <f>AVERAGE(L16:N16)</f>
        <v>0.21613285460801243</v>
      </c>
      <c r="P16">
        <f t="shared" ref="P16" si="21">STDEV(L16:N16)</f>
        <v>1.5122615349975893E-2</v>
      </c>
      <c r="R16">
        <f>C16</f>
        <v>398.27249510108481</v>
      </c>
      <c r="S16">
        <f>F16</f>
        <v>400.47202357030159</v>
      </c>
      <c r="T16">
        <f>I16</f>
        <v>409.79022772135158</v>
      </c>
      <c r="U16">
        <f>AVERAGE(R16:T16)</f>
        <v>402.84491546424601</v>
      </c>
      <c r="V16">
        <f>LN($U$25/U16)</f>
        <v>0.21605643569046318</v>
      </c>
      <c r="W16">
        <f>STDEV(R16:T16)/SQRT(3)</f>
        <v>3.5302267695456253</v>
      </c>
      <c r="X16">
        <f>(U16/$U$25)*SQRT(((W16/U16)^2)+(($W$25/$U$25)^2))</f>
        <v>7.0604535390912495E-3</v>
      </c>
      <c r="Y16">
        <f>(1/(U16/$U$25))*X16</f>
        <v>8.7632402297477818E-3</v>
      </c>
    </row>
    <row r="17" spans="2:25" x14ac:dyDescent="0.2">
      <c r="B17" s="3">
        <v>72</v>
      </c>
      <c r="C17">
        <v>396.90421794754121</v>
      </c>
      <c r="D17">
        <f t="shared" ref="D17:D25" si="22">LN($C$25/C17)</f>
        <v>0.23091311145975602</v>
      </c>
      <c r="F17">
        <v>390.68558917531601</v>
      </c>
      <c r="G17">
        <f t="shared" ref="G17:G25" si="23">LN($F$25/F17)</f>
        <v>0.24670498167076374</v>
      </c>
      <c r="I17">
        <v>437.11414063428862</v>
      </c>
      <c r="J17">
        <f t="shared" ref="J17:J25" si="24">LN($I$25/I17)</f>
        <v>0.13441374604832085</v>
      </c>
      <c r="L17">
        <f t="shared" si="19"/>
        <v>0.23091311145975602</v>
      </c>
      <c r="M17">
        <f t="shared" si="20"/>
        <v>0.24670498167076374</v>
      </c>
      <c r="N17">
        <f>J17</f>
        <v>0.13441374604832085</v>
      </c>
      <c r="O17">
        <f t="shared" ref="O17:O24" si="25">AVERAGE(L17:N17)</f>
        <v>0.20401061305961354</v>
      </c>
      <c r="P17">
        <f t="shared" ref="P17:P24" si="26">STDEV(L17:N17)</f>
        <v>6.0787652648634026E-2</v>
      </c>
      <c r="R17">
        <f t="shared" ref="R17:R25" si="27">C17</f>
        <v>396.90421794754121</v>
      </c>
      <c r="S17">
        <f t="shared" ref="S17:S25" si="28">F17</f>
        <v>390.68558917531601</v>
      </c>
      <c r="T17">
        <f t="shared" ref="T17:T25" si="29">I17</f>
        <v>437.11414063428862</v>
      </c>
      <c r="U17">
        <f t="shared" ref="U17:U24" si="30">AVERAGE(R17:T17)</f>
        <v>408.23464925238198</v>
      </c>
      <c r="V17">
        <f t="shared" ref="V17:V25" si="31">LN($U$25/U17)</f>
        <v>0.20276596861994453</v>
      </c>
      <c r="W17">
        <f t="shared" ref="W17:W25" si="32">STDEV(R17:T17)/SQRT(3)</f>
        <v>14.550906074994128</v>
      </c>
      <c r="X17">
        <f t="shared" ref="X17:X25" si="33">(U17/$U$25)*SQRT(((W17/U17)^2)+(($W$25/$U$25)^2))</f>
        <v>2.9101812149988256E-2</v>
      </c>
      <c r="Y17">
        <f>(1/(U17/$U$25))*X17</f>
        <v>3.5643486170617411E-2</v>
      </c>
    </row>
    <row r="18" spans="2:25" x14ac:dyDescent="0.2">
      <c r="B18" s="3">
        <v>48</v>
      </c>
      <c r="C18">
        <v>451.49240612374592</v>
      </c>
      <c r="D18">
        <f t="shared" si="22"/>
        <v>0.10204954492310579</v>
      </c>
      <c r="F18">
        <v>464.944646054462</v>
      </c>
      <c r="G18">
        <f t="shared" si="23"/>
        <v>7.2689740663839458E-2</v>
      </c>
      <c r="I18">
        <v>453.571037112645</v>
      </c>
      <c r="J18">
        <f t="shared" si="24"/>
        <v>9.7456199209820876E-2</v>
      </c>
      <c r="L18">
        <f t="shared" si="19"/>
        <v>0.10204954492310579</v>
      </c>
      <c r="M18">
        <f t="shared" si="20"/>
        <v>7.2689740663839458E-2</v>
      </c>
      <c r="N18">
        <f t="shared" ref="N18:N25" si="34">J18</f>
        <v>9.7456199209820876E-2</v>
      </c>
      <c r="O18">
        <f t="shared" si="25"/>
        <v>9.0731828265588718E-2</v>
      </c>
      <c r="P18">
        <f t="shared" si="26"/>
        <v>1.5792795825386053E-2</v>
      </c>
      <c r="R18">
        <f t="shared" si="27"/>
        <v>451.49240612374592</v>
      </c>
      <c r="S18">
        <f t="shared" si="28"/>
        <v>464.944646054462</v>
      </c>
      <c r="T18">
        <f t="shared" si="29"/>
        <v>453.571037112645</v>
      </c>
      <c r="U18">
        <f t="shared" si="30"/>
        <v>456.66936309695097</v>
      </c>
      <c r="V18">
        <f t="shared" si="31"/>
        <v>9.0648463693699333E-2</v>
      </c>
      <c r="W18">
        <f t="shared" si="32"/>
        <v>4.1809252451723014</v>
      </c>
      <c r="X18">
        <f t="shared" si="33"/>
        <v>8.361850490344604E-3</v>
      </c>
      <c r="Y18">
        <f t="shared" ref="Y18:Y25" si="35">(1/(U18/$U$25))*X18</f>
        <v>9.1552566977975494E-3</v>
      </c>
    </row>
    <row r="19" spans="2:25" x14ac:dyDescent="0.2">
      <c r="B19" s="3">
        <v>24</v>
      </c>
      <c r="C19">
        <v>464.22035275033579</v>
      </c>
      <c r="D19">
        <f t="shared" si="22"/>
        <v>7.4248760755556462E-2</v>
      </c>
      <c r="F19">
        <v>475.113556596595</v>
      </c>
      <c r="G19">
        <f t="shared" si="23"/>
        <v>5.1054256440249919E-2</v>
      </c>
      <c r="I19">
        <v>473.48242996476199</v>
      </c>
      <c r="J19">
        <f t="shared" si="24"/>
        <v>5.4493293211537827E-2</v>
      </c>
      <c r="L19">
        <f t="shared" si="19"/>
        <v>7.4248760755556462E-2</v>
      </c>
      <c r="M19">
        <f t="shared" si="20"/>
        <v>5.1054256440249919E-2</v>
      </c>
      <c r="N19">
        <f t="shared" si="34"/>
        <v>5.4493293211537827E-2</v>
      </c>
      <c r="O19">
        <f t="shared" si="25"/>
        <v>5.9932103469114741E-2</v>
      </c>
      <c r="P19">
        <f t="shared" si="26"/>
        <v>1.2517258101183149E-2</v>
      </c>
      <c r="R19">
        <f t="shared" si="27"/>
        <v>464.22035275033579</v>
      </c>
      <c r="S19">
        <f t="shared" si="28"/>
        <v>475.113556596595</v>
      </c>
      <c r="T19">
        <f t="shared" si="29"/>
        <v>473.48242996476199</v>
      </c>
      <c r="U19">
        <f t="shared" si="30"/>
        <v>470.93877977056428</v>
      </c>
      <c r="V19">
        <f t="shared" si="31"/>
        <v>5.9879992109511775E-2</v>
      </c>
      <c r="W19">
        <f t="shared" si="32"/>
        <v>3.3920539373596212</v>
      </c>
      <c r="X19">
        <f t="shared" si="33"/>
        <v>6.7841078747192425E-3</v>
      </c>
      <c r="Y19">
        <f t="shared" si="35"/>
        <v>7.2027492384725434E-3</v>
      </c>
    </row>
    <row r="20" spans="2:25" x14ac:dyDescent="0.2">
      <c r="B20" s="3">
        <v>8</v>
      </c>
      <c r="C20">
        <v>500</v>
      </c>
      <c r="D20">
        <f t="shared" si="22"/>
        <v>0</v>
      </c>
      <c r="F20">
        <v>482.05175264620499</v>
      </c>
      <c r="G20">
        <f t="shared" si="23"/>
        <v>3.6556619500125558E-2</v>
      </c>
      <c r="I20">
        <v>496.63305781194327</v>
      </c>
      <c r="J20">
        <f t="shared" si="24"/>
        <v>6.7566592754490949E-3</v>
      </c>
      <c r="L20">
        <f t="shared" si="19"/>
        <v>0</v>
      </c>
      <c r="M20">
        <f t="shared" si="20"/>
        <v>3.6556619500125558E-2</v>
      </c>
      <c r="N20">
        <f t="shared" si="34"/>
        <v>6.7566592754490949E-3</v>
      </c>
      <c r="O20">
        <f t="shared" si="25"/>
        <v>1.4437759591858217E-2</v>
      </c>
      <c r="P20">
        <f t="shared" si="26"/>
        <v>1.9451120375759731E-2</v>
      </c>
      <c r="R20">
        <f t="shared" si="27"/>
        <v>500</v>
      </c>
      <c r="S20">
        <f t="shared" si="28"/>
        <v>482.05175264620499</v>
      </c>
      <c r="T20">
        <f t="shared" si="29"/>
        <v>496.63305781194327</v>
      </c>
      <c r="U20">
        <f t="shared" si="30"/>
        <v>492.89493681938274</v>
      </c>
      <c r="V20">
        <f t="shared" si="31"/>
        <v>1.4312056990475256E-2</v>
      </c>
      <c r="W20">
        <f t="shared" si="32"/>
        <v>5.5080261795710035</v>
      </c>
      <c r="X20">
        <f t="shared" si="33"/>
        <v>1.1016052359142008E-2</v>
      </c>
      <c r="Y20">
        <f t="shared" si="35"/>
        <v>1.1174848366497575E-2</v>
      </c>
    </row>
    <row r="21" spans="2:25" x14ac:dyDescent="0.2">
      <c r="B21" s="3">
        <v>4</v>
      </c>
      <c r="C21">
        <v>500</v>
      </c>
      <c r="D21">
        <f t="shared" si="22"/>
        <v>0</v>
      </c>
      <c r="F21">
        <v>500</v>
      </c>
      <c r="G21">
        <f t="shared" si="23"/>
        <v>0</v>
      </c>
      <c r="I21">
        <v>500</v>
      </c>
      <c r="J21">
        <f t="shared" si="24"/>
        <v>0</v>
      </c>
      <c r="L21">
        <f t="shared" si="19"/>
        <v>0</v>
      </c>
      <c r="M21">
        <f t="shared" si="20"/>
        <v>0</v>
      </c>
      <c r="N21">
        <f t="shared" si="34"/>
        <v>0</v>
      </c>
      <c r="O21">
        <f t="shared" si="25"/>
        <v>0</v>
      </c>
      <c r="P21">
        <f t="shared" si="26"/>
        <v>0</v>
      </c>
      <c r="R21">
        <f t="shared" si="27"/>
        <v>500</v>
      </c>
      <c r="S21">
        <f t="shared" si="28"/>
        <v>500</v>
      </c>
      <c r="T21">
        <f t="shared" si="29"/>
        <v>500</v>
      </c>
      <c r="U21">
        <f t="shared" si="30"/>
        <v>500</v>
      </c>
      <c r="V21">
        <f t="shared" si="31"/>
        <v>0</v>
      </c>
      <c r="W21">
        <f t="shared" si="32"/>
        <v>0</v>
      </c>
      <c r="X21">
        <f t="shared" si="33"/>
        <v>0</v>
      </c>
      <c r="Y21">
        <f t="shared" si="35"/>
        <v>0</v>
      </c>
    </row>
    <row r="22" spans="2:25" x14ac:dyDescent="0.2">
      <c r="B22" s="3">
        <v>2</v>
      </c>
      <c r="C22">
        <v>500</v>
      </c>
      <c r="D22">
        <f t="shared" si="22"/>
        <v>0</v>
      </c>
      <c r="F22">
        <v>500</v>
      </c>
      <c r="G22">
        <f t="shared" si="23"/>
        <v>0</v>
      </c>
      <c r="I22">
        <v>500</v>
      </c>
      <c r="J22">
        <f t="shared" si="24"/>
        <v>0</v>
      </c>
      <c r="L22">
        <f t="shared" si="19"/>
        <v>0</v>
      </c>
      <c r="M22">
        <f t="shared" si="20"/>
        <v>0</v>
      </c>
      <c r="N22">
        <f t="shared" si="34"/>
        <v>0</v>
      </c>
      <c r="O22">
        <f t="shared" si="25"/>
        <v>0</v>
      </c>
      <c r="P22">
        <f t="shared" si="26"/>
        <v>0</v>
      </c>
      <c r="R22">
        <f t="shared" si="27"/>
        <v>500</v>
      </c>
      <c r="S22">
        <f t="shared" si="28"/>
        <v>500</v>
      </c>
      <c r="T22">
        <f t="shared" si="29"/>
        <v>500</v>
      </c>
      <c r="U22">
        <f t="shared" si="30"/>
        <v>500</v>
      </c>
      <c r="V22">
        <f t="shared" si="31"/>
        <v>0</v>
      </c>
      <c r="W22">
        <f t="shared" si="32"/>
        <v>0</v>
      </c>
      <c r="X22">
        <f t="shared" si="33"/>
        <v>0</v>
      </c>
      <c r="Y22">
        <f t="shared" si="35"/>
        <v>0</v>
      </c>
    </row>
    <row r="23" spans="2:25" x14ac:dyDescent="0.2">
      <c r="B23" s="3">
        <v>1</v>
      </c>
      <c r="C23">
        <v>500</v>
      </c>
      <c r="D23">
        <f t="shared" si="22"/>
        <v>0</v>
      </c>
      <c r="F23">
        <v>500</v>
      </c>
      <c r="G23">
        <f t="shared" si="23"/>
        <v>0</v>
      </c>
      <c r="I23">
        <v>500</v>
      </c>
      <c r="J23">
        <f t="shared" si="24"/>
        <v>0</v>
      </c>
      <c r="L23">
        <f t="shared" si="19"/>
        <v>0</v>
      </c>
      <c r="M23">
        <f t="shared" si="20"/>
        <v>0</v>
      </c>
      <c r="N23">
        <f t="shared" si="34"/>
        <v>0</v>
      </c>
      <c r="O23">
        <f t="shared" si="25"/>
        <v>0</v>
      </c>
      <c r="P23">
        <f t="shared" si="26"/>
        <v>0</v>
      </c>
      <c r="R23">
        <f t="shared" si="27"/>
        <v>500</v>
      </c>
      <c r="S23">
        <f t="shared" si="28"/>
        <v>500</v>
      </c>
      <c r="T23">
        <f t="shared" si="29"/>
        <v>500</v>
      </c>
      <c r="U23">
        <f t="shared" si="30"/>
        <v>500</v>
      </c>
      <c r="V23">
        <f t="shared" si="31"/>
        <v>0</v>
      </c>
      <c r="W23">
        <f t="shared" si="32"/>
        <v>0</v>
      </c>
      <c r="X23">
        <f t="shared" si="33"/>
        <v>0</v>
      </c>
      <c r="Y23">
        <f t="shared" si="35"/>
        <v>0</v>
      </c>
    </row>
    <row r="24" spans="2:25" x14ac:dyDescent="0.2">
      <c r="B24" s="3">
        <v>0.5</v>
      </c>
      <c r="C24">
        <v>500</v>
      </c>
      <c r="D24">
        <f t="shared" si="22"/>
        <v>0</v>
      </c>
      <c r="F24">
        <v>500</v>
      </c>
      <c r="G24">
        <f t="shared" si="23"/>
        <v>0</v>
      </c>
      <c r="I24">
        <v>500</v>
      </c>
      <c r="J24">
        <f t="shared" si="24"/>
        <v>0</v>
      </c>
      <c r="L24">
        <f t="shared" si="19"/>
        <v>0</v>
      </c>
      <c r="M24">
        <f t="shared" si="20"/>
        <v>0</v>
      </c>
      <c r="N24">
        <f t="shared" si="34"/>
        <v>0</v>
      </c>
      <c r="O24">
        <f t="shared" si="25"/>
        <v>0</v>
      </c>
      <c r="P24">
        <f t="shared" si="26"/>
        <v>0</v>
      </c>
      <c r="R24">
        <f t="shared" si="27"/>
        <v>500</v>
      </c>
      <c r="S24">
        <f t="shared" si="28"/>
        <v>500</v>
      </c>
      <c r="T24">
        <f t="shared" si="29"/>
        <v>500</v>
      </c>
      <c r="U24">
        <f t="shared" si="30"/>
        <v>500</v>
      </c>
      <c r="V24">
        <f t="shared" si="31"/>
        <v>0</v>
      </c>
      <c r="W24">
        <f t="shared" si="32"/>
        <v>0</v>
      </c>
      <c r="X24">
        <f t="shared" si="33"/>
        <v>0</v>
      </c>
      <c r="Y24">
        <f t="shared" si="35"/>
        <v>0</v>
      </c>
    </row>
    <row r="25" spans="2:25" x14ac:dyDescent="0.2">
      <c r="B25" s="3">
        <v>0</v>
      </c>
      <c r="C25">
        <v>500</v>
      </c>
      <c r="D25">
        <f t="shared" si="22"/>
        <v>0</v>
      </c>
      <c r="F25">
        <v>500</v>
      </c>
      <c r="G25">
        <f t="shared" si="23"/>
        <v>0</v>
      </c>
      <c r="I25">
        <v>500</v>
      </c>
      <c r="J25">
        <f t="shared" si="24"/>
        <v>0</v>
      </c>
      <c r="L25">
        <f t="shared" si="19"/>
        <v>0</v>
      </c>
      <c r="M25">
        <f t="shared" si="20"/>
        <v>0</v>
      </c>
      <c r="N25">
        <f t="shared" si="34"/>
        <v>0</v>
      </c>
      <c r="O25">
        <f t="shared" ref="O25" si="36">AVERAGE(L25:N25)</f>
        <v>0</v>
      </c>
      <c r="P25">
        <f t="shared" ref="P25" si="37">STDEV(L25:N25)</f>
        <v>0</v>
      </c>
      <c r="R25">
        <f t="shared" si="27"/>
        <v>500</v>
      </c>
      <c r="S25">
        <f t="shared" si="28"/>
        <v>500</v>
      </c>
      <c r="T25">
        <f t="shared" si="29"/>
        <v>500</v>
      </c>
      <c r="U25">
        <f>AVERAGE(R25:T25)</f>
        <v>500</v>
      </c>
      <c r="V25">
        <f t="shared" si="31"/>
        <v>0</v>
      </c>
      <c r="W25">
        <f t="shared" si="32"/>
        <v>0</v>
      </c>
      <c r="X25">
        <f t="shared" si="33"/>
        <v>0</v>
      </c>
      <c r="Y25">
        <f t="shared" si="35"/>
        <v>0</v>
      </c>
    </row>
    <row r="28" spans="2:25" x14ac:dyDescent="0.2">
      <c r="B28" t="s">
        <v>0</v>
      </c>
      <c r="D28" t="s">
        <v>6</v>
      </c>
      <c r="G28" t="s">
        <v>6</v>
      </c>
      <c r="J28" t="s">
        <v>6</v>
      </c>
      <c r="L28" s="1" t="s">
        <v>7</v>
      </c>
      <c r="M28" s="1" t="s">
        <v>8</v>
      </c>
      <c r="N28" s="1" t="s">
        <v>9</v>
      </c>
      <c r="O28" t="s">
        <v>4</v>
      </c>
      <c r="P28" t="s">
        <v>5</v>
      </c>
      <c r="R28" t="s">
        <v>1</v>
      </c>
      <c r="S28" t="s">
        <v>2</v>
      </c>
      <c r="T28" t="s">
        <v>3</v>
      </c>
      <c r="U28" t="s">
        <v>4</v>
      </c>
      <c r="V28" t="s">
        <v>6</v>
      </c>
    </row>
    <row r="29" spans="2:25" x14ac:dyDescent="0.2">
      <c r="B29" s="3">
        <v>96</v>
      </c>
      <c r="C29">
        <v>100</v>
      </c>
      <c r="D29">
        <f>LN($C$38/C29)</f>
        <v>0</v>
      </c>
      <c r="F29">
        <v>100</v>
      </c>
      <c r="G29">
        <f>LN($F$38/F29)</f>
        <v>0</v>
      </c>
      <c r="I29">
        <v>100</v>
      </c>
      <c r="J29">
        <f t="shared" ref="J29:J38" si="38">LN($I$38/I29)</f>
        <v>0</v>
      </c>
      <c r="L29">
        <f t="shared" ref="L29:L31" si="39">D29</f>
        <v>0</v>
      </c>
      <c r="M29">
        <f t="shared" ref="M29:M31" si="40">G29</f>
        <v>0</v>
      </c>
      <c r="N29">
        <f t="shared" ref="N29:N31" si="41">J29</f>
        <v>0</v>
      </c>
      <c r="O29">
        <f t="shared" ref="O29:O31" si="42">AVERAGE(L29:N29)</f>
        <v>0</v>
      </c>
      <c r="P29">
        <f t="shared" ref="P29:P31" si="43">STDEV(L29:N29)</f>
        <v>0</v>
      </c>
      <c r="R29">
        <f>C29</f>
        <v>100</v>
      </c>
      <c r="S29">
        <f>F29</f>
        <v>100</v>
      </c>
      <c r="T29">
        <f>I29</f>
        <v>100</v>
      </c>
      <c r="U29">
        <f>AVERAGE(R29:T29)</f>
        <v>100</v>
      </c>
      <c r="V29">
        <f>LN($U$38/U29)</f>
        <v>0</v>
      </c>
      <c r="W29">
        <f>STDEV(R29:T29)/SQRT(3)</f>
        <v>0</v>
      </c>
      <c r="X29">
        <f>(U29/$U$38)*SQRT(((W29/U29)^2)+(($W$38/$U$38)^2))</f>
        <v>0</v>
      </c>
      <c r="Y29">
        <f>(1/(U29/$U$38))*X29</f>
        <v>0</v>
      </c>
    </row>
    <row r="30" spans="2:25" x14ac:dyDescent="0.2">
      <c r="B30" s="3">
        <v>72</v>
      </c>
      <c r="C30">
        <v>100</v>
      </c>
      <c r="D30">
        <f t="shared" ref="D30:D38" si="44">LN($C$38/C30)</f>
        <v>0</v>
      </c>
      <c r="F30">
        <v>100</v>
      </c>
      <c r="G30">
        <f t="shared" ref="G30:G38" si="45">LN($F$38/F30)</f>
        <v>0</v>
      </c>
      <c r="I30">
        <v>100</v>
      </c>
      <c r="J30">
        <f t="shared" si="38"/>
        <v>0</v>
      </c>
      <c r="L30">
        <f t="shared" si="39"/>
        <v>0</v>
      </c>
      <c r="M30">
        <f t="shared" si="40"/>
        <v>0</v>
      </c>
      <c r="N30">
        <f t="shared" si="41"/>
        <v>0</v>
      </c>
      <c r="O30">
        <f t="shared" si="42"/>
        <v>0</v>
      </c>
      <c r="P30">
        <f t="shared" si="43"/>
        <v>0</v>
      </c>
      <c r="R30">
        <f t="shared" ref="R30:R38" si="46">C30</f>
        <v>100</v>
      </c>
      <c r="S30">
        <f t="shared" ref="S30:S38" si="47">F30</f>
        <v>100</v>
      </c>
      <c r="T30">
        <f t="shared" ref="T30:T38" si="48">I30</f>
        <v>100</v>
      </c>
      <c r="U30">
        <f t="shared" ref="U30:U38" si="49">AVERAGE(R30:T30)</f>
        <v>100</v>
      </c>
      <c r="V30">
        <f t="shared" ref="V30:V38" si="50">LN($U$38/U30)</f>
        <v>0</v>
      </c>
      <c r="W30">
        <f t="shared" ref="W30:W38" si="51">STDEV(R30:T30)/SQRT(3)</f>
        <v>0</v>
      </c>
      <c r="X30">
        <f t="shared" ref="X30:X38" si="52">(U30/$U$38)*SQRT(((W30/U30)^2)+(($W$38/$U$38)^2))</f>
        <v>0</v>
      </c>
      <c r="Y30">
        <f t="shared" ref="Y30:Y38" si="53">(1/(U30/$U$38))*X30</f>
        <v>0</v>
      </c>
    </row>
    <row r="31" spans="2:25" x14ac:dyDescent="0.2">
      <c r="B31" s="3">
        <v>48</v>
      </c>
      <c r="C31">
        <v>100</v>
      </c>
      <c r="D31">
        <f t="shared" si="44"/>
        <v>0</v>
      </c>
      <c r="F31">
        <v>100</v>
      </c>
      <c r="G31">
        <f t="shared" si="45"/>
        <v>0</v>
      </c>
      <c r="I31">
        <v>100</v>
      </c>
      <c r="J31">
        <f t="shared" si="38"/>
        <v>0</v>
      </c>
      <c r="L31">
        <f t="shared" si="39"/>
        <v>0</v>
      </c>
      <c r="M31">
        <f t="shared" si="40"/>
        <v>0</v>
      </c>
      <c r="N31">
        <f t="shared" si="41"/>
        <v>0</v>
      </c>
      <c r="O31">
        <f t="shared" si="42"/>
        <v>0</v>
      </c>
      <c r="P31">
        <f t="shared" si="43"/>
        <v>0</v>
      </c>
      <c r="R31">
        <f t="shared" si="46"/>
        <v>100</v>
      </c>
      <c r="S31">
        <f t="shared" si="47"/>
        <v>100</v>
      </c>
      <c r="T31">
        <f t="shared" si="48"/>
        <v>100</v>
      </c>
      <c r="U31">
        <f t="shared" si="49"/>
        <v>100</v>
      </c>
      <c r="V31">
        <f t="shared" si="50"/>
        <v>0</v>
      </c>
      <c r="W31">
        <f t="shared" si="51"/>
        <v>0</v>
      </c>
      <c r="X31">
        <f t="shared" si="52"/>
        <v>0</v>
      </c>
      <c r="Y31">
        <f t="shared" si="53"/>
        <v>0</v>
      </c>
    </row>
    <row r="32" spans="2:25" x14ac:dyDescent="0.2">
      <c r="B32" s="3">
        <v>24</v>
      </c>
      <c r="C32">
        <v>100</v>
      </c>
      <c r="D32">
        <f t="shared" si="44"/>
        <v>0</v>
      </c>
      <c r="F32">
        <v>100</v>
      </c>
      <c r="G32">
        <f t="shared" si="45"/>
        <v>0</v>
      </c>
      <c r="I32">
        <v>100</v>
      </c>
      <c r="J32">
        <f t="shared" si="38"/>
        <v>0</v>
      </c>
      <c r="L32">
        <f t="shared" ref="L32:L38" si="54">D32</f>
        <v>0</v>
      </c>
      <c r="M32">
        <f t="shared" ref="M32:M38" si="55">G32</f>
        <v>0</v>
      </c>
      <c r="N32">
        <f t="shared" ref="N32:N38" si="56">J32</f>
        <v>0</v>
      </c>
      <c r="O32">
        <f t="shared" ref="O32:O37" si="57">AVERAGE(L32:N32)</f>
        <v>0</v>
      </c>
      <c r="P32">
        <f t="shared" ref="P32:P37" si="58">STDEV(L32:N32)</f>
        <v>0</v>
      </c>
      <c r="R32">
        <f t="shared" si="46"/>
        <v>100</v>
      </c>
      <c r="S32">
        <f t="shared" si="47"/>
        <v>100</v>
      </c>
      <c r="T32">
        <f t="shared" si="48"/>
        <v>100</v>
      </c>
      <c r="U32">
        <f t="shared" si="49"/>
        <v>100</v>
      </c>
      <c r="V32">
        <f t="shared" si="50"/>
        <v>0</v>
      </c>
      <c r="W32">
        <f t="shared" si="51"/>
        <v>0</v>
      </c>
      <c r="X32">
        <f t="shared" si="52"/>
        <v>0</v>
      </c>
      <c r="Y32">
        <f t="shared" si="53"/>
        <v>0</v>
      </c>
    </row>
    <row r="33" spans="2:25" x14ac:dyDescent="0.2">
      <c r="B33" s="3">
        <v>8</v>
      </c>
      <c r="C33">
        <v>100</v>
      </c>
      <c r="D33">
        <f t="shared" si="44"/>
        <v>0</v>
      </c>
      <c r="F33">
        <v>100</v>
      </c>
      <c r="G33">
        <f t="shared" si="45"/>
        <v>0</v>
      </c>
      <c r="I33">
        <v>100</v>
      </c>
      <c r="J33">
        <f t="shared" si="38"/>
        <v>0</v>
      </c>
      <c r="L33">
        <f t="shared" si="54"/>
        <v>0</v>
      </c>
      <c r="M33">
        <f t="shared" si="55"/>
        <v>0</v>
      </c>
      <c r="N33">
        <f t="shared" si="56"/>
        <v>0</v>
      </c>
      <c r="O33">
        <f t="shared" si="57"/>
        <v>0</v>
      </c>
      <c r="P33">
        <f t="shared" si="58"/>
        <v>0</v>
      </c>
      <c r="R33">
        <f t="shared" si="46"/>
        <v>100</v>
      </c>
      <c r="S33">
        <f t="shared" si="47"/>
        <v>100</v>
      </c>
      <c r="T33">
        <f t="shared" si="48"/>
        <v>100</v>
      </c>
      <c r="U33">
        <f t="shared" si="49"/>
        <v>100</v>
      </c>
      <c r="V33">
        <f t="shared" si="50"/>
        <v>0</v>
      </c>
      <c r="W33">
        <f t="shared" si="51"/>
        <v>0</v>
      </c>
      <c r="X33">
        <f t="shared" si="52"/>
        <v>0</v>
      </c>
      <c r="Y33">
        <f t="shared" si="53"/>
        <v>0</v>
      </c>
    </row>
    <row r="34" spans="2:25" x14ac:dyDescent="0.2">
      <c r="B34" s="3">
        <v>4</v>
      </c>
      <c r="C34">
        <v>100</v>
      </c>
      <c r="D34">
        <f t="shared" si="44"/>
        <v>0</v>
      </c>
      <c r="F34">
        <v>100</v>
      </c>
      <c r="G34">
        <f t="shared" si="45"/>
        <v>0</v>
      </c>
      <c r="I34">
        <v>100</v>
      </c>
      <c r="J34">
        <f t="shared" si="38"/>
        <v>0</v>
      </c>
      <c r="L34">
        <f t="shared" si="54"/>
        <v>0</v>
      </c>
      <c r="M34">
        <f t="shared" si="55"/>
        <v>0</v>
      </c>
      <c r="N34">
        <f t="shared" si="56"/>
        <v>0</v>
      </c>
      <c r="O34">
        <f t="shared" si="57"/>
        <v>0</v>
      </c>
      <c r="P34">
        <f t="shared" si="58"/>
        <v>0</v>
      </c>
      <c r="R34">
        <f t="shared" si="46"/>
        <v>100</v>
      </c>
      <c r="S34">
        <f t="shared" si="47"/>
        <v>100</v>
      </c>
      <c r="T34">
        <f t="shared" si="48"/>
        <v>100</v>
      </c>
      <c r="U34">
        <f t="shared" si="49"/>
        <v>100</v>
      </c>
      <c r="V34">
        <f t="shared" si="50"/>
        <v>0</v>
      </c>
      <c r="W34">
        <f t="shared" si="51"/>
        <v>0</v>
      </c>
      <c r="X34">
        <f t="shared" si="52"/>
        <v>0</v>
      </c>
      <c r="Y34">
        <f t="shared" si="53"/>
        <v>0</v>
      </c>
    </row>
    <row r="35" spans="2:25" x14ac:dyDescent="0.2">
      <c r="B35" s="3">
        <v>2</v>
      </c>
      <c r="C35">
        <v>100</v>
      </c>
      <c r="D35">
        <f t="shared" si="44"/>
        <v>0</v>
      </c>
      <c r="F35">
        <v>100</v>
      </c>
      <c r="G35">
        <f t="shared" si="45"/>
        <v>0</v>
      </c>
      <c r="I35">
        <v>100</v>
      </c>
      <c r="J35">
        <f t="shared" si="38"/>
        <v>0</v>
      </c>
      <c r="L35">
        <f t="shared" si="54"/>
        <v>0</v>
      </c>
      <c r="M35">
        <f t="shared" si="55"/>
        <v>0</v>
      </c>
      <c r="N35">
        <f t="shared" si="56"/>
        <v>0</v>
      </c>
      <c r="O35">
        <f t="shared" si="57"/>
        <v>0</v>
      </c>
      <c r="P35">
        <f t="shared" si="58"/>
        <v>0</v>
      </c>
      <c r="R35">
        <f t="shared" si="46"/>
        <v>100</v>
      </c>
      <c r="S35">
        <f t="shared" si="47"/>
        <v>100</v>
      </c>
      <c r="T35">
        <f t="shared" si="48"/>
        <v>100</v>
      </c>
      <c r="U35">
        <f t="shared" si="49"/>
        <v>100</v>
      </c>
      <c r="V35">
        <f t="shared" si="50"/>
        <v>0</v>
      </c>
      <c r="W35">
        <f t="shared" si="51"/>
        <v>0</v>
      </c>
      <c r="X35">
        <f t="shared" si="52"/>
        <v>0</v>
      </c>
      <c r="Y35">
        <f t="shared" si="53"/>
        <v>0</v>
      </c>
    </row>
    <row r="36" spans="2:25" x14ac:dyDescent="0.2">
      <c r="B36" s="3">
        <v>1</v>
      </c>
      <c r="C36">
        <v>100</v>
      </c>
      <c r="D36">
        <f t="shared" si="44"/>
        <v>0</v>
      </c>
      <c r="F36">
        <v>100</v>
      </c>
      <c r="G36">
        <f t="shared" si="45"/>
        <v>0</v>
      </c>
      <c r="I36">
        <v>100</v>
      </c>
      <c r="J36">
        <f t="shared" si="38"/>
        <v>0</v>
      </c>
      <c r="L36">
        <f t="shared" si="54"/>
        <v>0</v>
      </c>
      <c r="M36">
        <f t="shared" si="55"/>
        <v>0</v>
      </c>
      <c r="N36">
        <f t="shared" si="56"/>
        <v>0</v>
      </c>
      <c r="O36">
        <f t="shared" si="57"/>
        <v>0</v>
      </c>
      <c r="P36">
        <f t="shared" si="58"/>
        <v>0</v>
      </c>
      <c r="R36">
        <f t="shared" si="46"/>
        <v>100</v>
      </c>
      <c r="S36">
        <f t="shared" si="47"/>
        <v>100</v>
      </c>
      <c r="T36">
        <f t="shared" si="48"/>
        <v>100</v>
      </c>
      <c r="U36">
        <f t="shared" si="49"/>
        <v>100</v>
      </c>
      <c r="V36">
        <f t="shared" si="50"/>
        <v>0</v>
      </c>
      <c r="W36">
        <f t="shared" si="51"/>
        <v>0</v>
      </c>
      <c r="X36">
        <f t="shared" si="52"/>
        <v>0</v>
      </c>
      <c r="Y36">
        <f t="shared" si="53"/>
        <v>0</v>
      </c>
    </row>
    <row r="37" spans="2:25" x14ac:dyDescent="0.2">
      <c r="B37" s="3">
        <v>0.5</v>
      </c>
      <c r="C37">
        <v>100</v>
      </c>
      <c r="D37">
        <f t="shared" si="44"/>
        <v>0</v>
      </c>
      <c r="F37">
        <v>100</v>
      </c>
      <c r="G37">
        <f t="shared" si="45"/>
        <v>0</v>
      </c>
      <c r="I37">
        <v>100</v>
      </c>
      <c r="J37">
        <f t="shared" si="38"/>
        <v>0</v>
      </c>
      <c r="L37">
        <f t="shared" si="54"/>
        <v>0</v>
      </c>
      <c r="M37">
        <f t="shared" si="55"/>
        <v>0</v>
      </c>
      <c r="N37">
        <f t="shared" si="56"/>
        <v>0</v>
      </c>
      <c r="O37">
        <f t="shared" si="57"/>
        <v>0</v>
      </c>
      <c r="P37">
        <f t="shared" si="58"/>
        <v>0</v>
      </c>
      <c r="R37">
        <f t="shared" si="46"/>
        <v>100</v>
      </c>
      <c r="S37">
        <f t="shared" si="47"/>
        <v>100</v>
      </c>
      <c r="T37">
        <f t="shared" si="48"/>
        <v>100</v>
      </c>
      <c r="U37">
        <f t="shared" si="49"/>
        <v>100</v>
      </c>
      <c r="V37">
        <f t="shared" si="50"/>
        <v>0</v>
      </c>
      <c r="W37">
        <f t="shared" si="51"/>
        <v>0</v>
      </c>
      <c r="X37">
        <f t="shared" si="52"/>
        <v>0</v>
      </c>
      <c r="Y37">
        <f t="shared" si="53"/>
        <v>0</v>
      </c>
    </row>
    <row r="38" spans="2:25" x14ac:dyDescent="0.2">
      <c r="B38" s="3">
        <v>0</v>
      </c>
      <c r="C38">
        <v>100</v>
      </c>
      <c r="D38">
        <f t="shared" si="44"/>
        <v>0</v>
      </c>
      <c r="F38">
        <v>100</v>
      </c>
      <c r="G38">
        <f t="shared" si="45"/>
        <v>0</v>
      </c>
      <c r="I38">
        <v>100</v>
      </c>
      <c r="J38">
        <f t="shared" si="38"/>
        <v>0</v>
      </c>
      <c r="L38">
        <f t="shared" si="54"/>
        <v>0</v>
      </c>
      <c r="M38">
        <f t="shared" si="55"/>
        <v>0</v>
      </c>
      <c r="N38">
        <f t="shared" si="56"/>
        <v>0</v>
      </c>
      <c r="O38">
        <f t="shared" ref="O38" si="59">AVERAGE(L38:N38)</f>
        <v>0</v>
      </c>
      <c r="P38">
        <f t="shared" ref="P38" si="60">STDEV(L38:N38)</f>
        <v>0</v>
      </c>
      <c r="R38">
        <f t="shared" si="46"/>
        <v>100</v>
      </c>
      <c r="S38">
        <f t="shared" si="47"/>
        <v>100</v>
      </c>
      <c r="T38">
        <f t="shared" si="48"/>
        <v>100</v>
      </c>
      <c r="U38">
        <f t="shared" si="49"/>
        <v>100</v>
      </c>
      <c r="V38">
        <f t="shared" si="50"/>
        <v>0</v>
      </c>
      <c r="W38">
        <f t="shared" si="51"/>
        <v>0</v>
      </c>
      <c r="X38">
        <f t="shared" si="52"/>
        <v>0</v>
      </c>
      <c r="Y38">
        <f t="shared" si="53"/>
        <v>0</v>
      </c>
    </row>
    <row r="41" spans="2:25" x14ac:dyDescent="0.2">
      <c r="B41" t="s">
        <v>0</v>
      </c>
      <c r="D41" t="s">
        <v>6</v>
      </c>
      <c r="G41" t="s">
        <v>6</v>
      </c>
      <c r="J41" t="s">
        <v>6</v>
      </c>
      <c r="L41" s="1" t="s">
        <v>7</v>
      </c>
      <c r="M41" s="1" t="s">
        <v>8</v>
      </c>
      <c r="N41" s="1" t="s">
        <v>9</v>
      </c>
      <c r="O41" t="s">
        <v>4</v>
      </c>
      <c r="P41" t="s">
        <v>5</v>
      </c>
      <c r="R41" t="s">
        <v>1</v>
      </c>
      <c r="S41" t="s">
        <v>2</v>
      </c>
      <c r="T41" t="s">
        <v>3</v>
      </c>
      <c r="U41" t="s">
        <v>4</v>
      </c>
      <c r="V41" t="s">
        <v>6</v>
      </c>
    </row>
    <row r="42" spans="2:25" x14ac:dyDescent="0.2">
      <c r="B42" s="3">
        <v>96</v>
      </c>
      <c r="C42">
        <v>20</v>
      </c>
      <c r="D42">
        <f>LN($C$51/C42)</f>
        <v>0</v>
      </c>
      <c r="F42">
        <v>20</v>
      </c>
      <c r="G42">
        <f>LN($F$51/F42)</f>
        <v>0</v>
      </c>
      <c r="I42">
        <v>20</v>
      </c>
      <c r="J42">
        <f>LN($I$51/I42)</f>
        <v>0</v>
      </c>
      <c r="L42">
        <f t="shared" ref="L42:L51" si="61">D42</f>
        <v>0</v>
      </c>
      <c r="M42">
        <f t="shared" ref="M42:M51" si="62">G42</f>
        <v>0</v>
      </c>
      <c r="N42">
        <f t="shared" ref="N42" si="63">J42</f>
        <v>0</v>
      </c>
      <c r="O42">
        <f t="shared" ref="O42" si="64">AVERAGE(L42:N42)</f>
        <v>0</v>
      </c>
      <c r="P42">
        <f t="shared" ref="P42" si="65">STDEV(L42:N42)</f>
        <v>0</v>
      </c>
      <c r="R42">
        <f>C42</f>
        <v>20</v>
      </c>
      <c r="S42">
        <f>F42</f>
        <v>20</v>
      </c>
      <c r="T42">
        <f>I42</f>
        <v>20</v>
      </c>
      <c r="U42">
        <f>AVERAGE(R42:T42)</f>
        <v>20</v>
      </c>
      <c r="V42">
        <f>LN($U$51/U42)</f>
        <v>0</v>
      </c>
      <c r="W42">
        <f>STDEV(R42:T42)/SQRT(3)</f>
        <v>0</v>
      </c>
      <c r="X42">
        <f>(U42/$U$51)*SQRT(((W42/U42)^2)+(($W$51/$U$51)^2))</f>
        <v>0</v>
      </c>
      <c r="Y42">
        <f>(1/(U42/$U$51))*X42</f>
        <v>0</v>
      </c>
    </row>
    <row r="43" spans="2:25" x14ac:dyDescent="0.2">
      <c r="B43" s="3">
        <v>72</v>
      </c>
      <c r="C43">
        <v>20</v>
      </c>
      <c r="D43">
        <f t="shared" ref="D43:D51" si="66">LN($C$51/C43)</f>
        <v>0</v>
      </c>
      <c r="F43">
        <v>20</v>
      </c>
      <c r="G43">
        <f t="shared" ref="G43:G51" si="67">LN($F$51/F43)</f>
        <v>0</v>
      </c>
      <c r="I43">
        <v>20</v>
      </c>
      <c r="J43">
        <f t="shared" ref="J43:J51" si="68">LN($I$51/I43)</f>
        <v>0</v>
      </c>
      <c r="L43">
        <f t="shared" si="61"/>
        <v>0</v>
      </c>
      <c r="M43">
        <f t="shared" si="62"/>
        <v>0</v>
      </c>
      <c r="N43">
        <f t="shared" ref="N43" si="69">J43</f>
        <v>0</v>
      </c>
      <c r="O43">
        <f t="shared" ref="O43" si="70">AVERAGE(L43:N43)</f>
        <v>0</v>
      </c>
      <c r="P43">
        <f t="shared" ref="P43" si="71">STDEV(L43:N43)</f>
        <v>0</v>
      </c>
      <c r="R43">
        <f t="shared" ref="R43:R51" si="72">C43</f>
        <v>20</v>
      </c>
      <c r="S43">
        <f t="shared" ref="S43:S51" si="73">F43</f>
        <v>20</v>
      </c>
      <c r="T43">
        <f t="shared" ref="T43:T51" si="74">I43</f>
        <v>20</v>
      </c>
      <c r="U43">
        <f t="shared" ref="U43:U51" si="75">AVERAGE(R43:T43)</f>
        <v>20</v>
      </c>
      <c r="V43">
        <f t="shared" ref="V43:V51" si="76">LN($U$51/U43)</f>
        <v>0</v>
      </c>
      <c r="W43">
        <f t="shared" ref="W43:W51" si="77">STDEV(R43:T43)/SQRT(3)</f>
        <v>0</v>
      </c>
      <c r="X43">
        <f t="shared" ref="X43:X51" si="78">(U43/$U$51)*SQRT(((W43/U43)^2)+(($W$51/$U$51)^2))</f>
        <v>0</v>
      </c>
      <c r="Y43">
        <f t="shared" ref="Y43:Y51" si="79">(1/(U43/$U$51))*X43</f>
        <v>0</v>
      </c>
    </row>
    <row r="44" spans="2:25" x14ac:dyDescent="0.2">
      <c r="B44" s="3">
        <v>48</v>
      </c>
      <c r="C44">
        <v>20</v>
      </c>
      <c r="D44">
        <f t="shared" si="66"/>
        <v>0</v>
      </c>
      <c r="F44">
        <v>20</v>
      </c>
      <c r="G44">
        <f t="shared" si="67"/>
        <v>0</v>
      </c>
      <c r="I44">
        <v>20</v>
      </c>
      <c r="J44">
        <f t="shared" si="68"/>
        <v>0</v>
      </c>
      <c r="L44">
        <f t="shared" si="61"/>
        <v>0</v>
      </c>
      <c r="M44">
        <f t="shared" si="62"/>
        <v>0</v>
      </c>
      <c r="N44">
        <f t="shared" ref="N44" si="80">J44</f>
        <v>0</v>
      </c>
      <c r="O44">
        <f t="shared" ref="O44" si="81">AVERAGE(L44:N44)</f>
        <v>0</v>
      </c>
      <c r="P44">
        <f t="shared" ref="P44" si="82">STDEV(L44:N44)</f>
        <v>0</v>
      </c>
      <c r="R44">
        <f t="shared" si="72"/>
        <v>20</v>
      </c>
      <c r="S44">
        <f t="shared" si="73"/>
        <v>20</v>
      </c>
      <c r="T44">
        <f t="shared" si="74"/>
        <v>20</v>
      </c>
      <c r="U44">
        <f t="shared" si="75"/>
        <v>20</v>
      </c>
      <c r="V44">
        <f t="shared" si="76"/>
        <v>0</v>
      </c>
      <c r="W44">
        <f t="shared" si="77"/>
        <v>0</v>
      </c>
      <c r="X44">
        <f t="shared" si="78"/>
        <v>0</v>
      </c>
      <c r="Y44">
        <f t="shared" si="79"/>
        <v>0</v>
      </c>
    </row>
    <row r="45" spans="2:25" x14ac:dyDescent="0.2">
      <c r="B45" s="3">
        <v>24</v>
      </c>
      <c r="C45">
        <v>20</v>
      </c>
      <c r="D45">
        <f t="shared" si="66"/>
        <v>0</v>
      </c>
      <c r="F45">
        <v>20</v>
      </c>
      <c r="G45">
        <f t="shared" si="67"/>
        <v>0</v>
      </c>
      <c r="I45">
        <v>20</v>
      </c>
      <c r="J45">
        <f t="shared" si="68"/>
        <v>0</v>
      </c>
      <c r="L45">
        <f t="shared" si="61"/>
        <v>0</v>
      </c>
      <c r="M45">
        <f t="shared" si="62"/>
        <v>0</v>
      </c>
      <c r="N45">
        <f t="shared" ref="N45" si="83">J45</f>
        <v>0</v>
      </c>
      <c r="O45">
        <f t="shared" ref="O45" si="84">AVERAGE(L45:N45)</f>
        <v>0</v>
      </c>
      <c r="P45">
        <f t="shared" ref="P45" si="85">STDEV(L45:N45)</f>
        <v>0</v>
      </c>
      <c r="R45">
        <f t="shared" si="72"/>
        <v>20</v>
      </c>
      <c r="S45">
        <f t="shared" si="73"/>
        <v>20</v>
      </c>
      <c r="T45">
        <f t="shared" si="74"/>
        <v>20</v>
      </c>
      <c r="U45">
        <f t="shared" si="75"/>
        <v>20</v>
      </c>
      <c r="V45">
        <f t="shared" si="76"/>
        <v>0</v>
      </c>
      <c r="W45">
        <f t="shared" si="77"/>
        <v>0</v>
      </c>
      <c r="X45">
        <f t="shared" si="78"/>
        <v>0</v>
      </c>
      <c r="Y45">
        <f t="shared" si="79"/>
        <v>0</v>
      </c>
    </row>
    <row r="46" spans="2:25" x14ac:dyDescent="0.2">
      <c r="B46" s="3">
        <v>8</v>
      </c>
      <c r="C46">
        <v>20</v>
      </c>
      <c r="D46">
        <f t="shared" si="66"/>
        <v>0</v>
      </c>
      <c r="F46">
        <v>20</v>
      </c>
      <c r="G46">
        <f t="shared" si="67"/>
        <v>0</v>
      </c>
      <c r="I46">
        <v>20</v>
      </c>
      <c r="J46">
        <f t="shared" si="68"/>
        <v>0</v>
      </c>
      <c r="L46">
        <f t="shared" si="61"/>
        <v>0</v>
      </c>
      <c r="M46">
        <f t="shared" si="62"/>
        <v>0</v>
      </c>
      <c r="N46">
        <f t="shared" ref="N46" si="86">J46</f>
        <v>0</v>
      </c>
      <c r="O46">
        <f t="shared" ref="O46" si="87">AVERAGE(L46:N46)</f>
        <v>0</v>
      </c>
      <c r="P46">
        <f t="shared" ref="P46" si="88">STDEV(L46:N46)</f>
        <v>0</v>
      </c>
      <c r="R46">
        <f t="shared" si="72"/>
        <v>20</v>
      </c>
      <c r="S46">
        <f t="shared" si="73"/>
        <v>20</v>
      </c>
      <c r="T46">
        <f t="shared" si="74"/>
        <v>20</v>
      </c>
      <c r="U46">
        <f t="shared" si="75"/>
        <v>20</v>
      </c>
      <c r="V46">
        <f t="shared" si="76"/>
        <v>0</v>
      </c>
      <c r="W46">
        <f t="shared" si="77"/>
        <v>0</v>
      </c>
      <c r="X46">
        <f t="shared" si="78"/>
        <v>0</v>
      </c>
      <c r="Y46">
        <f t="shared" si="79"/>
        <v>0</v>
      </c>
    </row>
    <row r="47" spans="2:25" x14ac:dyDescent="0.2">
      <c r="B47" s="3">
        <v>4</v>
      </c>
      <c r="C47">
        <v>20</v>
      </c>
      <c r="D47">
        <f t="shared" si="66"/>
        <v>0</v>
      </c>
      <c r="F47">
        <v>20</v>
      </c>
      <c r="G47">
        <f t="shared" si="67"/>
        <v>0</v>
      </c>
      <c r="I47">
        <v>20</v>
      </c>
      <c r="J47">
        <f t="shared" si="68"/>
        <v>0</v>
      </c>
      <c r="L47">
        <f t="shared" si="61"/>
        <v>0</v>
      </c>
      <c r="M47">
        <f t="shared" si="62"/>
        <v>0</v>
      </c>
      <c r="N47">
        <f t="shared" ref="N47" si="89">J47</f>
        <v>0</v>
      </c>
      <c r="O47">
        <f t="shared" ref="O47" si="90">AVERAGE(L47:N47)</f>
        <v>0</v>
      </c>
      <c r="P47">
        <f t="shared" ref="P47" si="91">STDEV(L47:N47)</f>
        <v>0</v>
      </c>
      <c r="R47">
        <f t="shared" si="72"/>
        <v>20</v>
      </c>
      <c r="S47">
        <f t="shared" si="73"/>
        <v>20</v>
      </c>
      <c r="T47">
        <f t="shared" si="74"/>
        <v>20</v>
      </c>
      <c r="U47">
        <f>AVERAGE(R47:T47)</f>
        <v>20</v>
      </c>
      <c r="V47">
        <f t="shared" si="76"/>
        <v>0</v>
      </c>
      <c r="W47">
        <f t="shared" si="77"/>
        <v>0</v>
      </c>
      <c r="X47">
        <f t="shared" si="78"/>
        <v>0</v>
      </c>
      <c r="Y47">
        <f t="shared" si="79"/>
        <v>0</v>
      </c>
    </row>
    <row r="48" spans="2:25" x14ac:dyDescent="0.2">
      <c r="B48" s="3">
        <v>2</v>
      </c>
      <c r="C48">
        <v>20</v>
      </c>
      <c r="D48">
        <f t="shared" si="66"/>
        <v>0</v>
      </c>
      <c r="F48">
        <v>20</v>
      </c>
      <c r="G48">
        <f t="shared" si="67"/>
        <v>0</v>
      </c>
      <c r="I48">
        <v>20</v>
      </c>
      <c r="J48">
        <f t="shared" si="68"/>
        <v>0</v>
      </c>
      <c r="L48">
        <f t="shared" si="61"/>
        <v>0</v>
      </c>
      <c r="M48">
        <f t="shared" si="62"/>
        <v>0</v>
      </c>
      <c r="N48">
        <f t="shared" ref="N48" si="92">J48</f>
        <v>0</v>
      </c>
      <c r="O48">
        <f t="shared" ref="O48" si="93">AVERAGE(L48:N48)</f>
        <v>0</v>
      </c>
      <c r="P48">
        <f t="shared" ref="P48" si="94">STDEV(L48:N48)</f>
        <v>0</v>
      </c>
      <c r="R48">
        <f t="shared" si="72"/>
        <v>20</v>
      </c>
      <c r="S48">
        <f t="shared" si="73"/>
        <v>20</v>
      </c>
      <c r="T48">
        <f t="shared" si="74"/>
        <v>20</v>
      </c>
      <c r="U48">
        <f t="shared" si="75"/>
        <v>20</v>
      </c>
      <c r="V48">
        <f t="shared" si="76"/>
        <v>0</v>
      </c>
      <c r="W48">
        <f t="shared" si="77"/>
        <v>0</v>
      </c>
      <c r="X48">
        <f t="shared" si="78"/>
        <v>0</v>
      </c>
      <c r="Y48">
        <f t="shared" si="79"/>
        <v>0</v>
      </c>
    </row>
    <row r="49" spans="2:25" x14ac:dyDescent="0.2">
      <c r="B49" s="3">
        <v>1</v>
      </c>
      <c r="C49">
        <v>20</v>
      </c>
      <c r="D49">
        <f t="shared" si="66"/>
        <v>0</v>
      </c>
      <c r="F49">
        <v>20</v>
      </c>
      <c r="G49">
        <f t="shared" si="67"/>
        <v>0</v>
      </c>
      <c r="I49">
        <v>20</v>
      </c>
      <c r="J49">
        <f t="shared" si="68"/>
        <v>0</v>
      </c>
      <c r="L49">
        <f t="shared" si="61"/>
        <v>0</v>
      </c>
      <c r="M49">
        <f t="shared" si="62"/>
        <v>0</v>
      </c>
      <c r="N49">
        <f t="shared" ref="N49" si="95">J49</f>
        <v>0</v>
      </c>
      <c r="O49">
        <f t="shared" ref="O49" si="96">AVERAGE(L49:N49)</f>
        <v>0</v>
      </c>
      <c r="P49">
        <f t="shared" ref="P49" si="97">STDEV(L49:N49)</f>
        <v>0</v>
      </c>
      <c r="R49">
        <f t="shared" si="72"/>
        <v>20</v>
      </c>
      <c r="S49">
        <f t="shared" si="73"/>
        <v>20</v>
      </c>
      <c r="T49">
        <f t="shared" si="74"/>
        <v>20</v>
      </c>
      <c r="U49">
        <f t="shared" si="75"/>
        <v>20</v>
      </c>
      <c r="V49">
        <f t="shared" si="76"/>
        <v>0</v>
      </c>
      <c r="W49">
        <f t="shared" si="77"/>
        <v>0</v>
      </c>
      <c r="X49">
        <f t="shared" si="78"/>
        <v>0</v>
      </c>
      <c r="Y49">
        <f t="shared" si="79"/>
        <v>0</v>
      </c>
    </row>
    <row r="50" spans="2:25" x14ac:dyDescent="0.2">
      <c r="B50" s="3">
        <v>0.5</v>
      </c>
      <c r="C50">
        <v>20</v>
      </c>
      <c r="D50">
        <f t="shared" si="66"/>
        <v>0</v>
      </c>
      <c r="F50">
        <v>20</v>
      </c>
      <c r="G50">
        <f t="shared" si="67"/>
        <v>0</v>
      </c>
      <c r="I50">
        <v>20</v>
      </c>
      <c r="J50">
        <f t="shared" si="68"/>
        <v>0</v>
      </c>
      <c r="L50">
        <f t="shared" si="61"/>
        <v>0</v>
      </c>
      <c r="M50">
        <f t="shared" si="62"/>
        <v>0</v>
      </c>
      <c r="N50">
        <f t="shared" ref="N50:N51" si="98">J50</f>
        <v>0</v>
      </c>
      <c r="O50">
        <f t="shared" ref="O50" si="99">AVERAGE(L50:N50)</f>
        <v>0</v>
      </c>
      <c r="P50">
        <f t="shared" ref="P50" si="100">STDEV(L50:N50)</f>
        <v>0</v>
      </c>
      <c r="R50">
        <f t="shared" si="72"/>
        <v>20</v>
      </c>
      <c r="S50">
        <f t="shared" si="73"/>
        <v>20</v>
      </c>
      <c r="T50">
        <f t="shared" si="74"/>
        <v>20</v>
      </c>
      <c r="U50">
        <f t="shared" si="75"/>
        <v>20</v>
      </c>
      <c r="V50">
        <f t="shared" si="76"/>
        <v>0</v>
      </c>
      <c r="W50">
        <f t="shared" si="77"/>
        <v>0</v>
      </c>
      <c r="X50">
        <f t="shared" si="78"/>
        <v>0</v>
      </c>
      <c r="Y50">
        <f t="shared" si="79"/>
        <v>0</v>
      </c>
    </row>
    <row r="51" spans="2:25" x14ac:dyDescent="0.2">
      <c r="B51" s="3">
        <v>0</v>
      </c>
      <c r="C51">
        <v>20</v>
      </c>
      <c r="D51">
        <f t="shared" si="66"/>
        <v>0</v>
      </c>
      <c r="F51">
        <v>20</v>
      </c>
      <c r="G51">
        <f t="shared" si="67"/>
        <v>0</v>
      </c>
      <c r="I51">
        <v>20</v>
      </c>
      <c r="J51">
        <f t="shared" si="68"/>
        <v>0</v>
      </c>
      <c r="L51">
        <f t="shared" si="61"/>
        <v>0</v>
      </c>
      <c r="M51">
        <f t="shared" si="62"/>
        <v>0</v>
      </c>
      <c r="N51">
        <f t="shared" si="98"/>
        <v>0</v>
      </c>
      <c r="O51">
        <f t="shared" ref="O51" si="101">AVERAGE(L51:N51)</f>
        <v>0</v>
      </c>
      <c r="P51">
        <f t="shared" ref="P51" si="102">STDEV(L51:N51)</f>
        <v>0</v>
      </c>
      <c r="R51">
        <f t="shared" si="72"/>
        <v>20</v>
      </c>
      <c r="S51">
        <f t="shared" si="73"/>
        <v>20</v>
      </c>
      <c r="T51">
        <f t="shared" si="74"/>
        <v>20</v>
      </c>
      <c r="U51">
        <f t="shared" si="75"/>
        <v>20</v>
      </c>
      <c r="V51">
        <f t="shared" si="76"/>
        <v>0</v>
      </c>
      <c r="W51">
        <f t="shared" si="77"/>
        <v>0</v>
      </c>
      <c r="X51">
        <f t="shared" si="78"/>
        <v>0</v>
      </c>
      <c r="Y51">
        <f t="shared" si="79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51"/>
  <sheetViews>
    <sheetView topLeftCell="Q1" workbookViewId="0">
      <selection activeCell="W1" sqref="W1:Y1048576"/>
    </sheetView>
  </sheetViews>
  <sheetFormatPr baseColWidth="10" defaultRowHeight="16" x14ac:dyDescent="0.2"/>
  <cols>
    <col min="3" max="3" width="8.83203125" customWidth="1"/>
    <col min="6" max="6" width="8.83203125" customWidth="1"/>
    <col min="9" max="9" width="8.83203125" customWidth="1"/>
    <col min="21" max="21" width="11.5" bestFit="1" customWidth="1"/>
  </cols>
  <sheetData>
    <row r="1" spans="2:25" x14ac:dyDescent="0.2">
      <c r="W1" s="2" t="s">
        <v>5</v>
      </c>
    </row>
    <row r="2" spans="2:25" x14ac:dyDescent="0.2">
      <c r="B2" t="s">
        <v>0</v>
      </c>
      <c r="D2" t="s">
        <v>6</v>
      </c>
      <c r="G2" t="s">
        <v>6</v>
      </c>
      <c r="J2" t="s">
        <v>6</v>
      </c>
      <c r="L2" s="1" t="s">
        <v>7</v>
      </c>
      <c r="M2" s="1" t="s">
        <v>8</v>
      </c>
      <c r="N2" s="1" t="s">
        <v>9</v>
      </c>
      <c r="O2" t="s">
        <v>4</v>
      </c>
      <c r="P2" t="s">
        <v>5</v>
      </c>
      <c r="R2" t="s">
        <v>1</v>
      </c>
      <c r="S2" t="s">
        <v>2</v>
      </c>
      <c r="T2" t="s">
        <v>3</v>
      </c>
      <c r="U2" t="s">
        <v>4</v>
      </c>
      <c r="V2" t="s">
        <v>6</v>
      </c>
      <c r="W2" s="4" t="s">
        <v>10</v>
      </c>
      <c r="X2" s="4" t="s">
        <v>10</v>
      </c>
      <c r="Y2" s="4"/>
    </row>
    <row r="3" spans="2:25" x14ac:dyDescent="0.2">
      <c r="B3" s="3">
        <v>96</v>
      </c>
      <c r="C3">
        <v>1000.0000000000001</v>
      </c>
      <c r="D3">
        <f>LN($C$12/C3)</f>
        <v>0</v>
      </c>
      <c r="F3">
        <v>1000.0000000000001</v>
      </c>
      <c r="G3">
        <f>LN($F$12/F3)</f>
        <v>0</v>
      </c>
      <c r="I3">
        <v>1000.0000000000001</v>
      </c>
      <c r="J3">
        <f>LN($I$12/I3)</f>
        <v>0</v>
      </c>
      <c r="L3">
        <f>D3</f>
        <v>0</v>
      </c>
      <c r="M3">
        <f t="shared" ref="M3:M12" si="0">G3</f>
        <v>0</v>
      </c>
      <c r="N3">
        <f>J3</f>
        <v>0</v>
      </c>
      <c r="O3">
        <f>AVERAGE(L3:N3)</f>
        <v>0</v>
      </c>
      <c r="P3">
        <f t="shared" ref="P3:P12" si="1">STDEV(L3:N3)</f>
        <v>0</v>
      </c>
      <c r="R3">
        <f>C3</f>
        <v>1000.0000000000001</v>
      </c>
      <c r="S3">
        <f>F3</f>
        <v>1000.0000000000001</v>
      </c>
      <c r="T3">
        <f>I3</f>
        <v>1000.0000000000001</v>
      </c>
      <c r="U3">
        <f>AVERAGE(R3:T3)</f>
        <v>1000.0000000000001</v>
      </c>
      <c r="V3">
        <f>LN($U$12/U3)</f>
        <v>0</v>
      </c>
      <c r="W3">
        <f>STDEV(R3:T3)/SQRT(3)</f>
        <v>0</v>
      </c>
      <c r="X3">
        <f>(U3/$U$12)*SQRT(((W3/U3)^2)+(($W$12/$U$12)^2))</f>
        <v>0</v>
      </c>
      <c r="Y3">
        <f>(1/(U3/$U$12))*X3</f>
        <v>0</v>
      </c>
    </row>
    <row r="4" spans="2:25" x14ac:dyDescent="0.2">
      <c r="B4" s="3">
        <v>72</v>
      </c>
      <c r="C4">
        <v>1000.0000000000001</v>
      </c>
      <c r="D4">
        <f t="shared" ref="D4:D12" si="2">LN($C$12/C4)</f>
        <v>0</v>
      </c>
      <c r="F4">
        <v>1000.0000000000001</v>
      </c>
      <c r="G4">
        <f t="shared" ref="G4:G12" si="3">LN($F$12/F4)</f>
        <v>0</v>
      </c>
      <c r="I4">
        <v>1000.0000000000001</v>
      </c>
      <c r="J4">
        <f t="shared" ref="J4:J12" si="4">LN($I$12/I4)</f>
        <v>0</v>
      </c>
      <c r="L4">
        <f t="shared" ref="L4:L12" si="5">D4</f>
        <v>0</v>
      </c>
      <c r="M4">
        <f t="shared" si="0"/>
        <v>0</v>
      </c>
      <c r="N4">
        <f>J4</f>
        <v>0</v>
      </c>
      <c r="O4">
        <f>AVERAGE(L4:N4)</f>
        <v>0</v>
      </c>
      <c r="P4">
        <f t="shared" si="1"/>
        <v>0</v>
      </c>
      <c r="R4">
        <f t="shared" ref="R4:R12" si="6">C4</f>
        <v>1000.0000000000001</v>
      </c>
      <c r="S4">
        <f t="shared" ref="S4:S12" si="7">F4</f>
        <v>1000.0000000000001</v>
      </c>
      <c r="T4">
        <f t="shared" ref="T4:T12" si="8">I4</f>
        <v>1000.0000000000001</v>
      </c>
      <c r="U4">
        <f t="shared" ref="U4:U12" si="9">AVERAGE(R4:T4)</f>
        <v>1000.0000000000001</v>
      </c>
      <c r="V4">
        <f t="shared" ref="V4:V12" si="10">LN($U$12/U4)</f>
        <v>0</v>
      </c>
      <c r="W4">
        <f>STDEV(R4:T4)/SQRT(3)</f>
        <v>0</v>
      </c>
      <c r="X4">
        <f t="shared" ref="X4:X12" si="11">(U4/$U$12)*SQRT(((W4/U4)^2)+(($W$12/$U$12)^2))</f>
        <v>0</v>
      </c>
      <c r="Y4">
        <f t="shared" ref="Y4:Y12" si="12">(1/(U4/$U$12))*X4</f>
        <v>0</v>
      </c>
    </row>
    <row r="5" spans="2:25" x14ac:dyDescent="0.2">
      <c r="B5" s="3">
        <v>48</v>
      </c>
      <c r="C5">
        <v>1000.0000000000001</v>
      </c>
      <c r="D5">
        <f>LN($C$12/C5)</f>
        <v>0</v>
      </c>
      <c r="F5">
        <v>1000.0000000000001</v>
      </c>
      <c r="G5">
        <f t="shared" si="3"/>
        <v>0</v>
      </c>
      <c r="I5">
        <v>1000.0000000000001</v>
      </c>
      <c r="J5">
        <f t="shared" si="4"/>
        <v>0</v>
      </c>
      <c r="L5">
        <f t="shared" si="5"/>
        <v>0</v>
      </c>
      <c r="M5">
        <f t="shared" si="0"/>
        <v>0</v>
      </c>
      <c r="N5">
        <f t="shared" ref="N5:N12" si="13">J5</f>
        <v>0</v>
      </c>
      <c r="O5">
        <f t="shared" ref="O5:O12" si="14">AVERAGE(L5:N5)</f>
        <v>0</v>
      </c>
      <c r="P5">
        <f t="shared" si="1"/>
        <v>0</v>
      </c>
      <c r="R5">
        <f t="shared" si="6"/>
        <v>1000.0000000000001</v>
      </c>
      <c r="S5">
        <f t="shared" si="7"/>
        <v>1000.0000000000001</v>
      </c>
      <c r="T5">
        <f t="shared" si="8"/>
        <v>1000.0000000000001</v>
      </c>
      <c r="U5">
        <f t="shared" si="9"/>
        <v>1000.0000000000001</v>
      </c>
      <c r="V5">
        <f t="shared" si="10"/>
        <v>0</v>
      </c>
      <c r="W5">
        <f t="shared" ref="W5:W12" si="15">STDEV(R5:T5)/SQRT(3)</f>
        <v>0</v>
      </c>
      <c r="X5">
        <f t="shared" si="11"/>
        <v>0</v>
      </c>
      <c r="Y5">
        <f t="shared" si="12"/>
        <v>0</v>
      </c>
    </row>
    <row r="6" spans="2:25" x14ac:dyDescent="0.2">
      <c r="B6" s="3">
        <v>24</v>
      </c>
      <c r="C6">
        <v>1000.0000000000001</v>
      </c>
      <c r="D6">
        <f t="shared" si="2"/>
        <v>0</v>
      </c>
      <c r="F6">
        <v>1000.0000000000001</v>
      </c>
      <c r="G6">
        <f t="shared" si="3"/>
        <v>0</v>
      </c>
      <c r="I6">
        <v>1000.0000000000001</v>
      </c>
      <c r="J6">
        <f t="shared" si="4"/>
        <v>0</v>
      </c>
      <c r="L6">
        <f t="shared" si="5"/>
        <v>0</v>
      </c>
      <c r="M6">
        <f t="shared" si="0"/>
        <v>0</v>
      </c>
      <c r="N6">
        <f t="shared" si="13"/>
        <v>0</v>
      </c>
      <c r="O6">
        <f t="shared" si="14"/>
        <v>0</v>
      </c>
      <c r="P6">
        <f t="shared" si="1"/>
        <v>0</v>
      </c>
      <c r="R6">
        <f t="shared" si="6"/>
        <v>1000.0000000000001</v>
      </c>
      <c r="S6">
        <f t="shared" si="7"/>
        <v>1000.0000000000001</v>
      </c>
      <c r="T6">
        <f t="shared" si="8"/>
        <v>1000.0000000000001</v>
      </c>
      <c r="U6">
        <f t="shared" si="9"/>
        <v>1000.0000000000001</v>
      </c>
      <c r="V6">
        <f t="shared" si="10"/>
        <v>0</v>
      </c>
      <c r="W6">
        <f t="shared" si="15"/>
        <v>0</v>
      </c>
      <c r="X6">
        <f t="shared" si="11"/>
        <v>0</v>
      </c>
      <c r="Y6">
        <f t="shared" si="12"/>
        <v>0</v>
      </c>
    </row>
    <row r="7" spans="2:25" x14ac:dyDescent="0.2">
      <c r="B7" s="3">
        <v>8</v>
      </c>
      <c r="C7">
        <v>1000.0000000000001</v>
      </c>
      <c r="D7">
        <f t="shared" si="2"/>
        <v>0</v>
      </c>
      <c r="F7">
        <v>1000.0000000000001</v>
      </c>
      <c r="G7">
        <f t="shared" si="3"/>
        <v>0</v>
      </c>
      <c r="I7">
        <v>1000.0000000000001</v>
      </c>
      <c r="J7">
        <f t="shared" si="4"/>
        <v>0</v>
      </c>
      <c r="L7">
        <f t="shared" si="5"/>
        <v>0</v>
      </c>
      <c r="M7">
        <f t="shared" si="0"/>
        <v>0</v>
      </c>
      <c r="N7">
        <f t="shared" si="13"/>
        <v>0</v>
      </c>
      <c r="O7">
        <f t="shared" si="14"/>
        <v>0</v>
      </c>
      <c r="P7">
        <f t="shared" si="1"/>
        <v>0</v>
      </c>
      <c r="R7">
        <f t="shared" si="6"/>
        <v>1000.0000000000001</v>
      </c>
      <c r="S7">
        <f t="shared" si="7"/>
        <v>1000.0000000000001</v>
      </c>
      <c r="T7">
        <f t="shared" si="8"/>
        <v>1000.0000000000001</v>
      </c>
      <c r="U7">
        <f t="shared" si="9"/>
        <v>1000.0000000000001</v>
      </c>
      <c r="V7">
        <f t="shared" si="10"/>
        <v>0</v>
      </c>
      <c r="W7">
        <f t="shared" si="15"/>
        <v>0</v>
      </c>
      <c r="X7">
        <f t="shared" si="11"/>
        <v>0</v>
      </c>
      <c r="Y7">
        <f t="shared" si="12"/>
        <v>0</v>
      </c>
    </row>
    <row r="8" spans="2:25" x14ac:dyDescent="0.2">
      <c r="B8" s="3">
        <v>4</v>
      </c>
      <c r="C8">
        <v>1000.0000000000001</v>
      </c>
      <c r="D8">
        <f t="shared" si="2"/>
        <v>0</v>
      </c>
      <c r="F8">
        <v>1000.0000000000001</v>
      </c>
      <c r="G8">
        <f t="shared" si="3"/>
        <v>0</v>
      </c>
      <c r="I8">
        <v>1000.0000000000001</v>
      </c>
      <c r="J8">
        <f t="shared" si="4"/>
        <v>0</v>
      </c>
      <c r="L8">
        <f t="shared" si="5"/>
        <v>0</v>
      </c>
      <c r="M8">
        <f t="shared" si="0"/>
        <v>0</v>
      </c>
      <c r="N8">
        <f t="shared" si="13"/>
        <v>0</v>
      </c>
      <c r="O8">
        <f t="shared" si="14"/>
        <v>0</v>
      </c>
      <c r="P8">
        <f t="shared" si="1"/>
        <v>0</v>
      </c>
      <c r="R8">
        <f t="shared" si="6"/>
        <v>1000.0000000000001</v>
      </c>
      <c r="S8">
        <f t="shared" si="7"/>
        <v>1000.0000000000001</v>
      </c>
      <c r="T8">
        <f t="shared" si="8"/>
        <v>1000.0000000000001</v>
      </c>
      <c r="U8">
        <f t="shared" si="9"/>
        <v>1000.0000000000001</v>
      </c>
      <c r="V8">
        <f t="shared" si="10"/>
        <v>0</v>
      </c>
      <c r="W8">
        <f t="shared" si="15"/>
        <v>0</v>
      </c>
      <c r="X8">
        <f t="shared" si="11"/>
        <v>0</v>
      </c>
      <c r="Y8">
        <f t="shared" si="12"/>
        <v>0</v>
      </c>
    </row>
    <row r="9" spans="2:25" x14ac:dyDescent="0.2">
      <c r="B9" s="3">
        <v>2</v>
      </c>
      <c r="C9">
        <v>1000.0000000000001</v>
      </c>
      <c r="D9">
        <f t="shared" si="2"/>
        <v>0</v>
      </c>
      <c r="F9">
        <v>1000.0000000000001</v>
      </c>
      <c r="G9">
        <f t="shared" si="3"/>
        <v>0</v>
      </c>
      <c r="I9">
        <v>1000.0000000000001</v>
      </c>
      <c r="J9">
        <f t="shared" si="4"/>
        <v>0</v>
      </c>
      <c r="L9">
        <f t="shared" si="5"/>
        <v>0</v>
      </c>
      <c r="M9">
        <f t="shared" si="0"/>
        <v>0</v>
      </c>
      <c r="N9">
        <f t="shared" si="13"/>
        <v>0</v>
      </c>
      <c r="O9">
        <f t="shared" si="14"/>
        <v>0</v>
      </c>
      <c r="P9">
        <f t="shared" si="1"/>
        <v>0</v>
      </c>
      <c r="R9">
        <f t="shared" si="6"/>
        <v>1000.0000000000001</v>
      </c>
      <c r="S9">
        <f t="shared" si="7"/>
        <v>1000.0000000000001</v>
      </c>
      <c r="T9">
        <f t="shared" si="8"/>
        <v>1000.0000000000001</v>
      </c>
      <c r="U9">
        <f t="shared" si="9"/>
        <v>1000.0000000000001</v>
      </c>
      <c r="V9">
        <f t="shared" si="10"/>
        <v>0</v>
      </c>
      <c r="W9">
        <f t="shared" si="15"/>
        <v>0</v>
      </c>
      <c r="X9">
        <f>(U9/$U$12)*SQRT(((W9/U9)^2)+(($W$12/$U$12)^2))</f>
        <v>0</v>
      </c>
      <c r="Y9">
        <f t="shared" si="12"/>
        <v>0</v>
      </c>
    </row>
    <row r="10" spans="2:25" x14ac:dyDescent="0.2">
      <c r="B10" s="3">
        <v>1</v>
      </c>
      <c r="C10">
        <v>1000.0000000000001</v>
      </c>
      <c r="D10">
        <f t="shared" si="2"/>
        <v>0</v>
      </c>
      <c r="F10">
        <v>1000.0000000000001</v>
      </c>
      <c r="G10">
        <f t="shared" si="3"/>
        <v>0</v>
      </c>
      <c r="I10">
        <v>1000.0000000000001</v>
      </c>
      <c r="J10">
        <f t="shared" si="4"/>
        <v>0</v>
      </c>
      <c r="L10">
        <f t="shared" si="5"/>
        <v>0</v>
      </c>
      <c r="M10">
        <f t="shared" si="0"/>
        <v>0</v>
      </c>
      <c r="N10">
        <f t="shared" si="13"/>
        <v>0</v>
      </c>
      <c r="O10">
        <f t="shared" si="14"/>
        <v>0</v>
      </c>
      <c r="P10">
        <f t="shared" si="1"/>
        <v>0</v>
      </c>
      <c r="R10">
        <f t="shared" si="6"/>
        <v>1000.0000000000001</v>
      </c>
      <c r="S10">
        <f t="shared" si="7"/>
        <v>1000.0000000000001</v>
      </c>
      <c r="T10">
        <f t="shared" si="8"/>
        <v>1000.0000000000001</v>
      </c>
      <c r="U10">
        <f t="shared" si="9"/>
        <v>1000.0000000000001</v>
      </c>
      <c r="V10">
        <f t="shared" si="10"/>
        <v>0</v>
      </c>
      <c r="W10">
        <f t="shared" si="15"/>
        <v>0</v>
      </c>
      <c r="X10">
        <f t="shared" si="11"/>
        <v>0</v>
      </c>
      <c r="Y10">
        <f t="shared" si="12"/>
        <v>0</v>
      </c>
    </row>
    <row r="11" spans="2:25" x14ac:dyDescent="0.2">
      <c r="B11" s="3">
        <v>0.5</v>
      </c>
      <c r="C11">
        <v>1000.0000000000001</v>
      </c>
      <c r="D11">
        <f t="shared" si="2"/>
        <v>0</v>
      </c>
      <c r="F11">
        <v>1000.0000000000001</v>
      </c>
      <c r="G11">
        <f t="shared" si="3"/>
        <v>0</v>
      </c>
      <c r="I11">
        <v>1000.0000000000001</v>
      </c>
      <c r="J11">
        <f t="shared" si="4"/>
        <v>0</v>
      </c>
      <c r="L11">
        <f t="shared" si="5"/>
        <v>0</v>
      </c>
      <c r="M11">
        <f t="shared" si="0"/>
        <v>0</v>
      </c>
      <c r="N11">
        <f t="shared" si="13"/>
        <v>0</v>
      </c>
      <c r="O11">
        <f t="shared" si="14"/>
        <v>0</v>
      </c>
      <c r="P11">
        <f t="shared" si="1"/>
        <v>0</v>
      </c>
      <c r="R11">
        <f t="shared" si="6"/>
        <v>1000.0000000000001</v>
      </c>
      <c r="S11">
        <f t="shared" si="7"/>
        <v>1000.0000000000001</v>
      </c>
      <c r="T11">
        <f t="shared" si="8"/>
        <v>1000.0000000000001</v>
      </c>
      <c r="U11">
        <f t="shared" si="9"/>
        <v>1000.0000000000001</v>
      </c>
      <c r="V11">
        <f t="shared" si="10"/>
        <v>0</v>
      </c>
      <c r="W11">
        <f t="shared" si="15"/>
        <v>0</v>
      </c>
      <c r="X11">
        <f t="shared" si="11"/>
        <v>0</v>
      </c>
      <c r="Y11">
        <f t="shared" si="12"/>
        <v>0</v>
      </c>
    </row>
    <row r="12" spans="2:25" x14ac:dyDescent="0.2">
      <c r="B12" s="3">
        <v>0</v>
      </c>
      <c r="C12">
        <v>1000.0000000000001</v>
      </c>
      <c r="D12">
        <f t="shared" si="2"/>
        <v>0</v>
      </c>
      <c r="F12">
        <v>1000.0000000000001</v>
      </c>
      <c r="G12">
        <f t="shared" si="3"/>
        <v>0</v>
      </c>
      <c r="I12">
        <v>1000.0000000000001</v>
      </c>
      <c r="J12">
        <f t="shared" si="4"/>
        <v>0</v>
      </c>
      <c r="L12">
        <f t="shared" si="5"/>
        <v>0</v>
      </c>
      <c r="M12">
        <f t="shared" si="0"/>
        <v>0</v>
      </c>
      <c r="N12">
        <f t="shared" si="13"/>
        <v>0</v>
      </c>
      <c r="O12">
        <f t="shared" si="14"/>
        <v>0</v>
      </c>
      <c r="P12">
        <f t="shared" si="1"/>
        <v>0</v>
      </c>
      <c r="R12">
        <f t="shared" si="6"/>
        <v>1000.0000000000001</v>
      </c>
      <c r="S12">
        <f t="shared" si="7"/>
        <v>1000.0000000000001</v>
      </c>
      <c r="T12">
        <f t="shared" si="8"/>
        <v>1000.0000000000001</v>
      </c>
      <c r="U12">
        <f t="shared" si="9"/>
        <v>1000.0000000000001</v>
      </c>
      <c r="V12">
        <f t="shared" si="10"/>
        <v>0</v>
      </c>
      <c r="W12">
        <f t="shared" si="15"/>
        <v>0</v>
      </c>
      <c r="X12">
        <f t="shared" si="11"/>
        <v>0</v>
      </c>
      <c r="Y12">
        <f t="shared" si="12"/>
        <v>0</v>
      </c>
    </row>
    <row r="15" spans="2:25" x14ac:dyDescent="0.2">
      <c r="B15" t="s">
        <v>0</v>
      </c>
      <c r="D15" t="s">
        <v>6</v>
      </c>
      <c r="G15" t="s">
        <v>6</v>
      </c>
      <c r="J15" t="s">
        <v>6</v>
      </c>
      <c r="L15" s="1" t="s">
        <v>7</v>
      </c>
      <c r="M15" s="1" t="s">
        <v>8</v>
      </c>
      <c r="N15" s="1" t="s">
        <v>9</v>
      </c>
      <c r="O15" t="s">
        <v>4</v>
      </c>
      <c r="P15" t="s">
        <v>5</v>
      </c>
      <c r="R15" t="s">
        <v>1</v>
      </c>
      <c r="S15" t="s">
        <v>2</v>
      </c>
      <c r="T15" t="s">
        <v>3</v>
      </c>
      <c r="U15" t="s">
        <v>4</v>
      </c>
      <c r="V15" t="s">
        <v>6</v>
      </c>
    </row>
    <row r="16" spans="2:25" x14ac:dyDescent="0.2">
      <c r="B16" s="3">
        <v>96</v>
      </c>
      <c r="C16">
        <v>500</v>
      </c>
      <c r="D16">
        <f>LN($C$25/C16)</f>
        <v>0</v>
      </c>
      <c r="F16">
        <v>500</v>
      </c>
      <c r="G16">
        <f>LN($F$25/F16)</f>
        <v>0</v>
      </c>
      <c r="I16">
        <v>500</v>
      </c>
      <c r="J16">
        <f>LN($I$25/I16)</f>
        <v>0</v>
      </c>
      <c r="L16">
        <f t="shared" ref="L16:L25" si="16">D16</f>
        <v>0</v>
      </c>
      <c r="M16">
        <f t="shared" ref="M16:M25" si="17">G16</f>
        <v>0</v>
      </c>
      <c r="N16">
        <f>J16</f>
        <v>0</v>
      </c>
      <c r="O16">
        <f>AVERAGE(L16:N16)</f>
        <v>0</v>
      </c>
      <c r="P16">
        <f t="shared" ref="P16:P25" si="18">STDEV(L16:N16)</f>
        <v>0</v>
      </c>
      <c r="R16">
        <f>C16</f>
        <v>500</v>
      </c>
      <c r="S16">
        <f>F16</f>
        <v>500</v>
      </c>
      <c r="T16">
        <f>I16</f>
        <v>500</v>
      </c>
      <c r="U16">
        <f>AVERAGE(R16:T16)</f>
        <v>500</v>
      </c>
      <c r="V16">
        <f>LN($U$25/U16)</f>
        <v>0</v>
      </c>
      <c r="W16">
        <f>STDEV(R16:T16)/SQRT(3)</f>
        <v>0</v>
      </c>
      <c r="X16">
        <f>(U16/$U$25)*SQRT(((W16/U16)^2)+(($W$25/$U$25)^2))</f>
        <v>0</v>
      </c>
      <c r="Y16">
        <f>(1/(U16/$U$25))*X16</f>
        <v>0</v>
      </c>
    </row>
    <row r="17" spans="2:25" x14ac:dyDescent="0.2">
      <c r="B17" s="3">
        <v>72</v>
      </c>
      <c r="C17">
        <v>500</v>
      </c>
      <c r="D17">
        <f t="shared" ref="D17:D25" si="19">LN($C$25/C17)</f>
        <v>0</v>
      </c>
      <c r="F17">
        <v>500</v>
      </c>
      <c r="G17">
        <f t="shared" ref="G17:G25" si="20">LN($F$25/F17)</f>
        <v>0</v>
      </c>
      <c r="I17">
        <v>500</v>
      </c>
      <c r="J17">
        <f t="shared" ref="J17:J25" si="21">LN($I$25/I17)</f>
        <v>0</v>
      </c>
      <c r="L17">
        <f t="shared" si="16"/>
        <v>0</v>
      </c>
      <c r="M17">
        <f t="shared" si="17"/>
        <v>0</v>
      </c>
      <c r="N17">
        <f>J17</f>
        <v>0</v>
      </c>
      <c r="O17">
        <f t="shared" ref="O17:O25" si="22">AVERAGE(L17:N17)</f>
        <v>0</v>
      </c>
      <c r="P17">
        <f t="shared" si="18"/>
        <v>0</v>
      </c>
      <c r="R17">
        <f t="shared" ref="R17:R25" si="23">C17</f>
        <v>500</v>
      </c>
      <c r="S17">
        <f t="shared" ref="S17:S25" si="24">F17</f>
        <v>500</v>
      </c>
      <c r="T17">
        <f t="shared" ref="T17:T25" si="25">I17</f>
        <v>500</v>
      </c>
      <c r="U17">
        <f>AVERAGE(R17:T17)</f>
        <v>500</v>
      </c>
      <c r="V17">
        <f t="shared" ref="V17:V25" si="26">LN($U$25/U17)</f>
        <v>0</v>
      </c>
      <c r="W17">
        <f t="shared" ref="W17:W25" si="27">STDEV(R17:T17)/SQRT(3)</f>
        <v>0</v>
      </c>
      <c r="X17">
        <f t="shared" ref="X17:X25" si="28">(U17/$U$25)*SQRT(((W17/U17)^2)+(($W$25/$U$25)^2))</f>
        <v>0</v>
      </c>
      <c r="Y17">
        <f>(1/(U17/$U$25))*X17</f>
        <v>0</v>
      </c>
    </row>
    <row r="18" spans="2:25" x14ac:dyDescent="0.2">
      <c r="B18" s="3">
        <v>48</v>
      </c>
      <c r="C18">
        <v>500</v>
      </c>
      <c r="D18">
        <f t="shared" si="19"/>
        <v>0</v>
      </c>
      <c r="F18">
        <v>500</v>
      </c>
      <c r="G18">
        <f t="shared" si="20"/>
        <v>0</v>
      </c>
      <c r="I18">
        <v>500</v>
      </c>
      <c r="J18">
        <f t="shared" si="21"/>
        <v>0</v>
      </c>
      <c r="L18">
        <f t="shared" si="16"/>
        <v>0</v>
      </c>
      <c r="M18">
        <f t="shared" si="17"/>
        <v>0</v>
      </c>
      <c r="N18">
        <f t="shared" ref="N18:N25" si="29">J18</f>
        <v>0</v>
      </c>
      <c r="O18">
        <f t="shared" si="22"/>
        <v>0</v>
      </c>
      <c r="P18">
        <f t="shared" si="18"/>
        <v>0</v>
      </c>
      <c r="R18">
        <f t="shared" si="23"/>
        <v>500</v>
      </c>
      <c r="S18">
        <f t="shared" si="24"/>
        <v>500</v>
      </c>
      <c r="T18">
        <f t="shared" si="25"/>
        <v>500</v>
      </c>
      <c r="U18">
        <f t="shared" ref="U18:U24" si="30">AVERAGE(R18:T18)</f>
        <v>500</v>
      </c>
      <c r="V18">
        <f t="shared" si="26"/>
        <v>0</v>
      </c>
      <c r="W18">
        <f t="shared" si="27"/>
        <v>0</v>
      </c>
      <c r="X18">
        <f t="shared" si="28"/>
        <v>0</v>
      </c>
      <c r="Y18">
        <f t="shared" ref="Y18:Y25" si="31">(1/(U18/$U$25))*X18</f>
        <v>0</v>
      </c>
    </row>
    <row r="19" spans="2:25" x14ac:dyDescent="0.2">
      <c r="B19" s="3">
        <v>24</v>
      </c>
      <c r="C19">
        <v>500</v>
      </c>
      <c r="D19">
        <f t="shared" si="19"/>
        <v>0</v>
      </c>
      <c r="F19">
        <v>500</v>
      </c>
      <c r="G19">
        <f t="shared" si="20"/>
        <v>0</v>
      </c>
      <c r="I19">
        <v>500</v>
      </c>
      <c r="J19">
        <f t="shared" si="21"/>
        <v>0</v>
      </c>
      <c r="L19">
        <f t="shared" si="16"/>
        <v>0</v>
      </c>
      <c r="M19">
        <f t="shared" si="17"/>
        <v>0</v>
      </c>
      <c r="N19">
        <f t="shared" si="29"/>
        <v>0</v>
      </c>
      <c r="O19">
        <f t="shared" si="22"/>
        <v>0</v>
      </c>
      <c r="P19">
        <f t="shared" si="18"/>
        <v>0</v>
      </c>
      <c r="R19">
        <f t="shared" si="23"/>
        <v>500</v>
      </c>
      <c r="S19">
        <f t="shared" si="24"/>
        <v>500</v>
      </c>
      <c r="T19">
        <f t="shared" si="25"/>
        <v>500</v>
      </c>
      <c r="U19">
        <f t="shared" si="30"/>
        <v>500</v>
      </c>
      <c r="V19">
        <f t="shared" si="26"/>
        <v>0</v>
      </c>
      <c r="W19">
        <f t="shared" si="27"/>
        <v>0</v>
      </c>
      <c r="X19">
        <f t="shared" si="28"/>
        <v>0</v>
      </c>
      <c r="Y19">
        <f t="shared" si="31"/>
        <v>0</v>
      </c>
    </row>
    <row r="20" spans="2:25" x14ac:dyDescent="0.2">
      <c r="B20" s="3">
        <v>8</v>
      </c>
      <c r="C20">
        <v>500</v>
      </c>
      <c r="D20">
        <f t="shared" si="19"/>
        <v>0</v>
      </c>
      <c r="F20">
        <v>500</v>
      </c>
      <c r="G20">
        <f t="shared" si="20"/>
        <v>0</v>
      </c>
      <c r="I20">
        <v>500</v>
      </c>
      <c r="J20">
        <f t="shared" si="21"/>
        <v>0</v>
      </c>
      <c r="L20">
        <f t="shared" si="16"/>
        <v>0</v>
      </c>
      <c r="M20">
        <f t="shared" si="17"/>
        <v>0</v>
      </c>
      <c r="N20">
        <f t="shared" si="29"/>
        <v>0</v>
      </c>
      <c r="O20">
        <f t="shared" si="22"/>
        <v>0</v>
      </c>
      <c r="P20">
        <f t="shared" si="18"/>
        <v>0</v>
      </c>
      <c r="R20">
        <f t="shared" si="23"/>
        <v>500</v>
      </c>
      <c r="S20">
        <f t="shared" si="24"/>
        <v>500</v>
      </c>
      <c r="T20">
        <f t="shared" si="25"/>
        <v>500</v>
      </c>
      <c r="U20">
        <f t="shared" si="30"/>
        <v>500</v>
      </c>
      <c r="V20">
        <f t="shared" si="26"/>
        <v>0</v>
      </c>
      <c r="W20">
        <f t="shared" si="27"/>
        <v>0</v>
      </c>
      <c r="X20">
        <f t="shared" si="28"/>
        <v>0</v>
      </c>
      <c r="Y20">
        <f t="shared" si="31"/>
        <v>0</v>
      </c>
    </row>
    <row r="21" spans="2:25" x14ac:dyDescent="0.2">
      <c r="B21" s="3">
        <v>4</v>
      </c>
      <c r="C21">
        <v>500</v>
      </c>
      <c r="D21">
        <f t="shared" si="19"/>
        <v>0</v>
      </c>
      <c r="F21">
        <v>500</v>
      </c>
      <c r="G21">
        <f t="shared" si="20"/>
        <v>0</v>
      </c>
      <c r="I21">
        <v>500</v>
      </c>
      <c r="J21">
        <f t="shared" si="21"/>
        <v>0</v>
      </c>
      <c r="L21">
        <f t="shared" si="16"/>
        <v>0</v>
      </c>
      <c r="M21">
        <f t="shared" si="17"/>
        <v>0</v>
      </c>
      <c r="N21">
        <f t="shared" si="29"/>
        <v>0</v>
      </c>
      <c r="O21">
        <f t="shared" si="22"/>
        <v>0</v>
      </c>
      <c r="P21">
        <f t="shared" si="18"/>
        <v>0</v>
      </c>
      <c r="R21">
        <f t="shared" si="23"/>
        <v>500</v>
      </c>
      <c r="S21">
        <f t="shared" si="24"/>
        <v>500</v>
      </c>
      <c r="T21">
        <f t="shared" si="25"/>
        <v>500</v>
      </c>
      <c r="U21">
        <f t="shared" si="30"/>
        <v>500</v>
      </c>
      <c r="V21">
        <f t="shared" si="26"/>
        <v>0</v>
      </c>
      <c r="W21">
        <f t="shared" si="27"/>
        <v>0</v>
      </c>
      <c r="X21">
        <f t="shared" si="28"/>
        <v>0</v>
      </c>
      <c r="Y21">
        <f t="shared" si="31"/>
        <v>0</v>
      </c>
    </row>
    <row r="22" spans="2:25" x14ac:dyDescent="0.2">
      <c r="B22" s="3">
        <v>2</v>
      </c>
      <c r="C22">
        <v>500</v>
      </c>
      <c r="D22">
        <f t="shared" si="19"/>
        <v>0</v>
      </c>
      <c r="F22">
        <v>500</v>
      </c>
      <c r="G22">
        <f t="shared" si="20"/>
        <v>0</v>
      </c>
      <c r="I22">
        <v>500</v>
      </c>
      <c r="J22">
        <f t="shared" si="21"/>
        <v>0</v>
      </c>
      <c r="L22">
        <f t="shared" si="16"/>
        <v>0</v>
      </c>
      <c r="M22">
        <f t="shared" si="17"/>
        <v>0</v>
      </c>
      <c r="N22">
        <f t="shared" si="29"/>
        <v>0</v>
      </c>
      <c r="O22">
        <f t="shared" si="22"/>
        <v>0</v>
      </c>
      <c r="P22">
        <f t="shared" si="18"/>
        <v>0</v>
      </c>
      <c r="R22">
        <f t="shared" si="23"/>
        <v>500</v>
      </c>
      <c r="S22">
        <f t="shared" si="24"/>
        <v>500</v>
      </c>
      <c r="T22">
        <f t="shared" si="25"/>
        <v>500</v>
      </c>
      <c r="U22">
        <f t="shared" si="30"/>
        <v>500</v>
      </c>
      <c r="V22">
        <f t="shared" si="26"/>
        <v>0</v>
      </c>
      <c r="W22">
        <f t="shared" si="27"/>
        <v>0</v>
      </c>
      <c r="X22">
        <f t="shared" si="28"/>
        <v>0</v>
      </c>
      <c r="Y22">
        <f t="shared" si="31"/>
        <v>0</v>
      </c>
    </row>
    <row r="23" spans="2:25" x14ac:dyDescent="0.2">
      <c r="B23" s="3">
        <v>1</v>
      </c>
      <c r="C23">
        <v>500</v>
      </c>
      <c r="D23">
        <f t="shared" si="19"/>
        <v>0</v>
      </c>
      <c r="F23">
        <v>500</v>
      </c>
      <c r="G23">
        <f t="shared" si="20"/>
        <v>0</v>
      </c>
      <c r="I23">
        <v>500</v>
      </c>
      <c r="J23">
        <f t="shared" si="21"/>
        <v>0</v>
      </c>
      <c r="L23">
        <f t="shared" si="16"/>
        <v>0</v>
      </c>
      <c r="M23">
        <f t="shared" si="17"/>
        <v>0</v>
      </c>
      <c r="N23">
        <f t="shared" si="29"/>
        <v>0</v>
      </c>
      <c r="O23">
        <f t="shared" si="22"/>
        <v>0</v>
      </c>
      <c r="P23">
        <f t="shared" si="18"/>
        <v>0</v>
      </c>
      <c r="R23">
        <f t="shared" si="23"/>
        <v>500</v>
      </c>
      <c r="S23">
        <f t="shared" si="24"/>
        <v>500</v>
      </c>
      <c r="T23">
        <f t="shared" si="25"/>
        <v>500</v>
      </c>
      <c r="U23">
        <f t="shared" si="30"/>
        <v>500</v>
      </c>
      <c r="V23">
        <f t="shared" si="26"/>
        <v>0</v>
      </c>
      <c r="W23">
        <f t="shared" si="27"/>
        <v>0</v>
      </c>
      <c r="X23">
        <f t="shared" si="28"/>
        <v>0</v>
      </c>
      <c r="Y23">
        <f t="shared" si="31"/>
        <v>0</v>
      </c>
    </row>
    <row r="24" spans="2:25" x14ac:dyDescent="0.2">
      <c r="B24" s="3">
        <v>0.5</v>
      </c>
      <c r="C24">
        <v>500</v>
      </c>
      <c r="D24">
        <f t="shared" si="19"/>
        <v>0</v>
      </c>
      <c r="F24">
        <v>500</v>
      </c>
      <c r="G24">
        <f t="shared" si="20"/>
        <v>0</v>
      </c>
      <c r="I24">
        <v>500</v>
      </c>
      <c r="J24">
        <f t="shared" si="21"/>
        <v>0</v>
      </c>
      <c r="L24">
        <f t="shared" si="16"/>
        <v>0</v>
      </c>
      <c r="M24">
        <f t="shared" si="17"/>
        <v>0</v>
      </c>
      <c r="N24">
        <f t="shared" si="29"/>
        <v>0</v>
      </c>
      <c r="O24">
        <f t="shared" si="22"/>
        <v>0</v>
      </c>
      <c r="P24">
        <f t="shared" si="18"/>
        <v>0</v>
      </c>
      <c r="R24">
        <f t="shared" si="23"/>
        <v>500</v>
      </c>
      <c r="S24">
        <f t="shared" si="24"/>
        <v>500</v>
      </c>
      <c r="T24">
        <f t="shared" si="25"/>
        <v>500</v>
      </c>
      <c r="U24">
        <f t="shared" si="30"/>
        <v>500</v>
      </c>
      <c r="V24">
        <f t="shared" si="26"/>
        <v>0</v>
      </c>
      <c r="W24">
        <f t="shared" si="27"/>
        <v>0</v>
      </c>
      <c r="X24">
        <f t="shared" si="28"/>
        <v>0</v>
      </c>
      <c r="Y24">
        <f t="shared" si="31"/>
        <v>0</v>
      </c>
    </row>
    <row r="25" spans="2:25" x14ac:dyDescent="0.2">
      <c r="B25" s="3">
        <v>0</v>
      </c>
      <c r="C25">
        <v>500</v>
      </c>
      <c r="D25">
        <f t="shared" si="19"/>
        <v>0</v>
      </c>
      <c r="F25">
        <v>500</v>
      </c>
      <c r="G25">
        <f t="shared" si="20"/>
        <v>0</v>
      </c>
      <c r="I25">
        <v>500</v>
      </c>
      <c r="J25">
        <f t="shared" si="21"/>
        <v>0</v>
      </c>
      <c r="L25">
        <f t="shared" si="16"/>
        <v>0</v>
      </c>
      <c r="M25">
        <f t="shared" si="17"/>
        <v>0</v>
      </c>
      <c r="N25">
        <f t="shared" si="29"/>
        <v>0</v>
      </c>
      <c r="O25">
        <f t="shared" si="22"/>
        <v>0</v>
      </c>
      <c r="P25">
        <f t="shared" si="18"/>
        <v>0</v>
      </c>
      <c r="R25">
        <f t="shared" si="23"/>
        <v>500</v>
      </c>
      <c r="S25">
        <f t="shared" si="24"/>
        <v>500</v>
      </c>
      <c r="T25">
        <f t="shared" si="25"/>
        <v>500</v>
      </c>
      <c r="U25">
        <f>AVERAGE(R25:T25)</f>
        <v>500</v>
      </c>
      <c r="V25">
        <f t="shared" si="26"/>
        <v>0</v>
      </c>
      <c r="W25">
        <f t="shared" si="27"/>
        <v>0</v>
      </c>
      <c r="X25">
        <f t="shared" si="28"/>
        <v>0</v>
      </c>
      <c r="Y25">
        <f t="shared" si="31"/>
        <v>0</v>
      </c>
    </row>
    <row r="28" spans="2:25" x14ac:dyDescent="0.2">
      <c r="B28" t="s">
        <v>0</v>
      </c>
      <c r="D28" t="s">
        <v>6</v>
      </c>
      <c r="G28" t="s">
        <v>6</v>
      </c>
      <c r="J28" t="s">
        <v>6</v>
      </c>
      <c r="L28" s="1" t="s">
        <v>7</v>
      </c>
      <c r="M28" s="1" t="s">
        <v>8</v>
      </c>
      <c r="N28" s="1" t="s">
        <v>9</v>
      </c>
      <c r="O28" t="s">
        <v>4</v>
      </c>
      <c r="P28" t="s">
        <v>5</v>
      </c>
      <c r="R28" t="s">
        <v>1</v>
      </c>
      <c r="S28" t="s">
        <v>2</v>
      </c>
      <c r="T28" t="s">
        <v>3</v>
      </c>
      <c r="U28" t="s">
        <v>4</v>
      </c>
      <c r="V28" t="s">
        <v>6</v>
      </c>
    </row>
    <row r="29" spans="2:25" x14ac:dyDescent="0.2">
      <c r="B29" s="3">
        <v>96</v>
      </c>
      <c r="C29">
        <v>100</v>
      </c>
      <c r="D29">
        <f>LN($C$38/C29)</f>
        <v>0</v>
      </c>
      <c r="F29">
        <v>100</v>
      </c>
      <c r="G29">
        <f>LN($F$38/F29)</f>
        <v>0</v>
      </c>
      <c r="I29">
        <v>100</v>
      </c>
      <c r="J29">
        <f>LN($I$38/I29)</f>
        <v>0</v>
      </c>
      <c r="L29">
        <f t="shared" ref="L29:L32" si="32">D29</f>
        <v>0</v>
      </c>
      <c r="M29">
        <f t="shared" ref="M29:M32" si="33">G29</f>
        <v>0</v>
      </c>
      <c r="N29">
        <f t="shared" ref="N29:N32" si="34">J29</f>
        <v>0</v>
      </c>
      <c r="O29">
        <f t="shared" ref="O29:O32" si="35">AVERAGE(L29:N29)</f>
        <v>0</v>
      </c>
      <c r="P29">
        <f t="shared" ref="P29:P32" si="36">STDEV(L29:N29)</f>
        <v>0</v>
      </c>
      <c r="R29">
        <f>C29</f>
        <v>100</v>
      </c>
      <c r="S29">
        <f>F29</f>
        <v>100</v>
      </c>
      <c r="T29">
        <f>I29</f>
        <v>100</v>
      </c>
      <c r="U29">
        <f>AVERAGE(R29:T29)</f>
        <v>100</v>
      </c>
      <c r="V29">
        <f>LN($U$38/U29)</f>
        <v>0</v>
      </c>
      <c r="W29">
        <f>STDEV(R29:T29)/SQRT(3)</f>
        <v>0</v>
      </c>
      <c r="X29">
        <f>(U29/$U$38)*SQRT(((W29/U29)^2)+(($W$38/$U$38)^2))</f>
        <v>0</v>
      </c>
      <c r="Y29">
        <f>(1/(U29/$U$38))*X29</f>
        <v>0</v>
      </c>
    </row>
    <row r="30" spans="2:25" x14ac:dyDescent="0.2">
      <c r="B30" s="3">
        <v>72</v>
      </c>
      <c r="C30">
        <v>100</v>
      </c>
      <c r="D30">
        <f t="shared" ref="D30:D38" si="37">LN($C$38/C30)</f>
        <v>0</v>
      </c>
      <c r="F30">
        <v>100</v>
      </c>
      <c r="G30">
        <f t="shared" ref="G30:G38" si="38">LN($F$38/F30)</f>
        <v>0</v>
      </c>
      <c r="I30">
        <v>100</v>
      </c>
      <c r="J30">
        <f t="shared" ref="J30:J38" si="39">LN($I$38/I30)</f>
        <v>0</v>
      </c>
      <c r="L30">
        <f t="shared" si="32"/>
        <v>0</v>
      </c>
      <c r="M30">
        <f t="shared" si="33"/>
        <v>0</v>
      </c>
      <c r="N30">
        <f t="shared" si="34"/>
        <v>0</v>
      </c>
      <c r="O30">
        <f t="shared" si="35"/>
        <v>0</v>
      </c>
      <c r="P30">
        <f t="shared" si="36"/>
        <v>0</v>
      </c>
      <c r="R30">
        <f t="shared" ref="R30:R38" si="40">C30</f>
        <v>100</v>
      </c>
      <c r="S30">
        <f t="shared" ref="S30:S38" si="41">F30</f>
        <v>100</v>
      </c>
      <c r="T30">
        <f t="shared" ref="T30:T38" si="42">I30</f>
        <v>100</v>
      </c>
      <c r="U30">
        <f t="shared" ref="U30:U38" si="43">AVERAGE(R30:T30)</f>
        <v>100</v>
      </c>
      <c r="V30">
        <f t="shared" ref="V30:V38" si="44">LN($U$38/U30)</f>
        <v>0</v>
      </c>
      <c r="W30">
        <f t="shared" ref="W30:W38" si="45">STDEV(R30:T30)/SQRT(3)</f>
        <v>0</v>
      </c>
      <c r="X30">
        <f t="shared" ref="X30:X38" si="46">(U30/$U$38)*SQRT(((W30/U30)^2)+(($W$38/$U$38)^2))</f>
        <v>0</v>
      </c>
      <c r="Y30">
        <f t="shared" ref="Y30:Y38" si="47">(1/(U30/$U$38))*X30</f>
        <v>0</v>
      </c>
    </row>
    <row r="31" spans="2:25" x14ac:dyDescent="0.2">
      <c r="B31" s="3">
        <v>48</v>
      </c>
      <c r="C31">
        <v>100</v>
      </c>
      <c r="D31">
        <f t="shared" si="37"/>
        <v>0</v>
      </c>
      <c r="F31">
        <v>100</v>
      </c>
      <c r="G31">
        <f t="shared" si="38"/>
        <v>0</v>
      </c>
      <c r="I31">
        <v>100</v>
      </c>
      <c r="J31">
        <f t="shared" si="39"/>
        <v>0</v>
      </c>
      <c r="L31">
        <f t="shared" si="32"/>
        <v>0</v>
      </c>
      <c r="M31">
        <f t="shared" si="33"/>
        <v>0</v>
      </c>
      <c r="N31">
        <f t="shared" si="34"/>
        <v>0</v>
      </c>
      <c r="O31">
        <f t="shared" si="35"/>
        <v>0</v>
      </c>
      <c r="P31">
        <f t="shared" si="36"/>
        <v>0</v>
      </c>
      <c r="R31">
        <f t="shared" si="40"/>
        <v>100</v>
      </c>
      <c r="S31">
        <f t="shared" si="41"/>
        <v>100</v>
      </c>
      <c r="T31">
        <f t="shared" si="42"/>
        <v>100</v>
      </c>
      <c r="U31">
        <f t="shared" si="43"/>
        <v>100</v>
      </c>
      <c r="V31">
        <f t="shared" si="44"/>
        <v>0</v>
      </c>
      <c r="W31">
        <f t="shared" si="45"/>
        <v>0</v>
      </c>
      <c r="X31">
        <f t="shared" si="46"/>
        <v>0</v>
      </c>
      <c r="Y31">
        <f t="shared" si="47"/>
        <v>0</v>
      </c>
    </row>
    <row r="32" spans="2:25" x14ac:dyDescent="0.2">
      <c r="B32" s="3">
        <v>24</v>
      </c>
      <c r="C32">
        <v>100</v>
      </c>
      <c r="D32">
        <f t="shared" si="37"/>
        <v>0</v>
      </c>
      <c r="F32">
        <v>100</v>
      </c>
      <c r="G32">
        <f t="shared" si="38"/>
        <v>0</v>
      </c>
      <c r="I32">
        <v>100</v>
      </c>
      <c r="J32">
        <f t="shared" si="39"/>
        <v>0</v>
      </c>
      <c r="L32">
        <f t="shared" si="32"/>
        <v>0</v>
      </c>
      <c r="M32">
        <f t="shared" si="33"/>
        <v>0</v>
      </c>
      <c r="N32">
        <f t="shared" si="34"/>
        <v>0</v>
      </c>
      <c r="O32">
        <f t="shared" si="35"/>
        <v>0</v>
      </c>
      <c r="P32">
        <f t="shared" si="36"/>
        <v>0</v>
      </c>
      <c r="R32">
        <f t="shared" si="40"/>
        <v>100</v>
      </c>
      <c r="S32">
        <f t="shared" si="41"/>
        <v>100</v>
      </c>
      <c r="T32">
        <f t="shared" si="42"/>
        <v>100</v>
      </c>
      <c r="U32">
        <f t="shared" si="43"/>
        <v>100</v>
      </c>
      <c r="V32">
        <f t="shared" si="44"/>
        <v>0</v>
      </c>
      <c r="W32">
        <f t="shared" si="45"/>
        <v>0</v>
      </c>
      <c r="X32">
        <f t="shared" si="46"/>
        <v>0</v>
      </c>
      <c r="Y32">
        <f t="shared" si="47"/>
        <v>0</v>
      </c>
    </row>
    <row r="33" spans="2:25" x14ac:dyDescent="0.2">
      <c r="B33" s="3">
        <v>8</v>
      </c>
      <c r="C33">
        <v>100</v>
      </c>
      <c r="D33">
        <f t="shared" si="37"/>
        <v>0</v>
      </c>
      <c r="F33">
        <v>100</v>
      </c>
      <c r="G33">
        <f t="shared" si="38"/>
        <v>0</v>
      </c>
      <c r="I33">
        <v>100</v>
      </c>
      <c r="J33">
        <f>LN($I$38/I33)</f>
        <v>0</v>
      </c>
      <c r="L33">
        <f t="shared" ref="L33:L38" si="48">D33</f>
        <v>0</v>
      </c>
      <c r="M33">
        <f t="shared" ref="M33:M38" si="49">G33</f>
        <v>0</v>
      </c>
      <c r="N33">
        <f t="shared" ref="N33:N38" si="50">J33</f>
        <v>0</v>
      </c>
      <c r="O33">
        <f t="shared" ref="O33:O38" si="51">AVERAGE(L33:N33)</f>
        <v>0</v>
      </c>
      <c r="P33">
        <f t="shared" ref="P33:P38" si="52">STDEV(L33:N33)</f>
        <v>0</v>
      </c>
      <c r="R33">
        <f t="shared" si="40"/>
        <v>100</v>
      </c>
      <c r="S33">
        <f t="shared" si="41"/>
        <v>100</v>
      </c>
      <c r="T33">
        <f t="shared" si="42"/>
        <v>100</v>
      </c>
      <c r="U33">
        <f t="shared" si="43"/>
        <v>100</v>
      </c>
      <c r="V33">
        <f t="shared" si="44"/>
        <v>0</v>
      </c>
      <c r="W33">
        <f t="shared" si="45"/>
        <v>0</v>
      </c>
      <c r="X33">
        <f t="shared" si="46"/>
        <v>0</v>
      </c>
      <c r="Y33">
        <f t="shared" si="47"/>
        <v>0</v>
      </c>
    </row>
    <row r="34" spans="2:25" x14ac:dyDescent="0.2">
      <c r="B34" s="3">
        <v>4</v>
      </c>
      <c r="C34">
        <v>100</v>
      </c>
      <c r="D34">
        <f t="shared" si="37"/>
        <v>0</v>
      </c>
      <c r="F34">
        <v>100</v>
      </c>
      <c r="G34">
        <f t="shared" si="38"/>
        <v>0</v>
      </c>
      <c r="I34">
        <v>100</v>
      </c>
      <c r="J34">
        <f t="shared" si="39"/>
        <v>0</v>
      </c>
      <c r="L34">
        <f t="shared" si="48"/>
        <v>0</v>
      </c>
      <c r="M34">
        <f t="shared" si="49"/>
        <v>0</v>
      </c>
      <c r="N34">
        <f t="shared" si="50"/>
        <v>0</v>
      </c>
      <c r="O34">
        <f t="shared" si="51"/>
        <v>0</v>
      </c>
      <c r="P34">
        <f t="shared" si="52"/>
        <v>0</v>
      </c>
      <c r="R34">
        <f t="shared" si="40"/>
        <v>100</v>
      </c>
      <c r="S34">
        <f t="shared" si="41"/>
        <v>100</v>
      </c>
      <c r="T34">
        <f t="shared" si="42"/>
        <v>100</v>
      </c>
      <c r="U34">
        <f t="shared" si="43"/>
        <v>100</v>
      </c>
      <c r="V34">
        <f t="shared" si="44"/>
        <v>0</v>
      </c>
      <c r="W34">
        <f t="shared" si="45"/>
        <v>0</v>
      </c>
      <c r="X34">
        <f t="shared" si="46"/>
        <v>0</v>
      </c>
      <c r="Y34">
        <f t="shared" si="47"/>
        <v>0</v>
      </c>
    </row>
    <row r="35" spans="2:25" x14ac:dyDescent="0.2">
      <c r="B35" s="3">
        <v>2</v>
      </c>
      <c r="C35">
        <v>100</v>
      </c>
      <c r="D35">
        <f t="shared" si="37"/>
        <v>0</v>
      </c>
      <c r="F35">
        <v>100</v>
      </c>
      <c r="G35">
        <f t="shared" si="38"/>
        <v>0</v>
      </c>
      <c r="I35">
        <v>100</v>
      </c>
      <c r="J35">
        <f t="shared" si="39"/>
        <v>0</v>
      </c>
      <c r="L35">
        <f t="shared" si="48"/>
        <v>0</v>
      </c>
      <c r="M35">
        <f t="shared" si="49"/>
        <v>0</v>
      </c>
      <c r="N35">
        <f t="shared" si="50"/>
        <v>0</v>
      </c>
      <c r="O35">
        <f t="shared" si="51"/>
        <v>0</v>
      </c>
      <c r="P35">
        <f t="shared" si="52"/>
        <v>0</v>
      </c>
      <c r="R35">
        <f t="shared" si="40"/>
        <v>100</v>
      </c>
      <c r="S35">
        <f t="shared" si="41"/>
        <v>100</v>
      </c>
      <c r="T35">
        <f t="shared" si="42"/>
        <v>100</v>
      </c>
      <c r="U35">
        <f t="shared" si="43"/>
        <v>100</v>
      </c>
      <c r="V35">
        <f t="shared" si="44"/>
        <v>0</v>
      </c>
      <c r="W35">
        <f t="shared" si="45"/>
        <v>0</v>
      </c>
      <c r="X35">
        <f t="shared" si="46"/>
        <v>0</v>
      </c>
      <c r="Y35">
        <f t="shared" si="47"/>
        <v>0</v>
      </c>
    </row>
    <row r="36" spans="2:25" x14ac:dyDescent="0.2">
      <c r="B36" s="3">
        <v>1</v>
      </c>
      <c r="C36">
        <v>100</v>
      </c>
      <c r="D36">
        <f t="shared" si="37"/>
        <v>0</v>
      </c>
      <c r="F36">
        <v>100</v>
      </c>
      <c r="G36">
        <f t="shared" si="38"/>
        <v>0</v>
      </c>
      <c r="I36">
        <v>100</v>
      </c>
      <c r="J36">
        <f t="shared" si="39"/>
        <v>0</v>
      </c>
      <c r="L36">
        <f t="shared" si="48"/>
        <v>0</v>
      </c>
      <c r="M36">
        <f t="shared" si="49"/>
        <v>0</v>
      </c>
      <c r="N36">
        <f t="shared" si="50"/>
        <v>0</v>
      </c>
      <c r="O36">
        <f t="shared" si="51"/>
        <v>0</v>
      </c>
      <c r="P36">
        <f t="shared" si="52"/>
        <v>0</v>
      </c>
      <c r="R36">
        <f t="shared" si="40"/>
        <v>100</v>
      </c>
      <c r="S36">
        <f t="shared" si="41"/>
        <v>100</v>
      </c>
      <c r="T36">
        <f t="shared" si="42"/>
        <v>100</v>
      </c>
      <c r="U36">
        <f t="shared" si="43"/>
        <v>100</v>
      </c>
      <c r="V36">
        <f t="shared" si="44"/>
        <v>0</v>
      </c>
      <c r="W36">
        <f t="shared" si="45"/>
        <v>0</v>
      </c>
      <c r="X36">
        <f t="shared" si="46"/>
        <v>0</v>
      </c>
      <c r="Y36">
        <f t="shared" si="47"/>
        <v>0</v>
      </c>
    </row>
    <row r="37" spans="2:25" x14ac:dyDescent="0.2">
      <c r="B37" s="3">
        <v>0.5</v>
      </c>
      <c r="C37">
        <v>100</v>
      </c>
      <c r="D37">
        <f t="shared" si="37"/>
        <v>0</v>
      </c>
      <c r="F37">
        <v>100</v>
      </c>
      <c r="G37">
        <f t="shared" si="38"/>
        <v>0</v>
      </c>
      <c r="I37">
        <v>100</v>
      </c>
      <c r="J37">
        <f t="shared" si="39"/>
        <v>0</v>
      </c>
      <c r="L37">
        <f t="shared" si="48"/>
        <v>0</v>
      </c>
      <c r="M37">
        <f t="shared" si="49"/>
        <v>0</v>
      </c>
      <c r="N37">
        <f t="shared" si="50"/>
        <v>0</v>
      </c>
      <c r="O37">
        <f t="shared" si="51"/>
        <v>0</v>
      </c>
      <c r="P37">
        <f t="shared" si="52"/>
        <v>0</v>
      </c>
      <c r="R37">
        <f t="shared" si="40"/>
        <v>100</v>
      </c>
      <c r="S37">
        <f t="shared" si="41"/>
        <v>100</v>
      </c>
      <c r="T37">
        <f t="shared" si="42"/>
        <v>100</v>
      </c>
      <c r="U37">
        <f t="shared" si="43"/>
        <v>100</v>
      </c>
      <c r="V37">
        <f t="shared" si="44"/>
        <v>0</v>
      </c>
      <c r="W37">
        <f t="shared" si="45"/>
        <v>0</v>
      </c>
      <c r="X37">
        <f t="shared" si="46"/>
        <v>0</v>
      </c>
      <c r="Y37">
        <f t="shared" si="47"/>
        <v>0</v>
      </c>
    </row>
    <row r="38" spans="2:25" x14ac:dyDescent="0.2">
      <c r="B38" s="3">
        <v>0</v>
      </c>
      <c r="C38">
        <v>100</v>
      </c>
      <c r="D38">
        <f t="shared" si="37"/>
        <v>0</v>
      </c>
      <c r="F38">
        <v>100</v>
      </c>
      <c r="G38">
        <f t="shared" si="38"/>
        <v>0</v>
      </c>
      <c r="I38">
        <v>100</v>
      </c>
      <c r="J38">
        <f t="shared" si="39"/>
        <v>0</v>
      </c>
      <c r="L38">
        <f t="shared" si="48"/>
        <v>0</v>
      </c>
      <c r="M38">
        <f t="shared" si="49"/>
        <v>0</v>
      </c>
      <c r="N38">
        <f t="shared" si="50"/>
        <v>0</v>
      </c>
      <c r="O38">
        <f t="shared" si="51"/>
        <v>0</v>
      </c>
      <c r="P38">
        <f t="shared" si="52"/>
        <v>0</v>
      </c>
      <c r="R38">
        <f t="shared" si="40"/>
        <v>100</v>
      </c>
      <c r="S38">
        <f t="shared" si="41"/>
        <v>100</v>
      </c>
      <c r="T38">
        <f t="shared" si="42"/>
        <v>100</v>
      </c>
      <c r="U38">
        <f t="shared" si="43"/>
        <v>100</v>
      </c>
      <c r="V38">
        <f t="shared" si="44"/>
        <v>0</v>
      </c>
      <c r="W38">
        <f t="shared" si="45"/>
        <v>0</v>
      </c>
      <c r="X38">
        <f t="shared" si="46"/>
        <v>0</v>
      </c>
      <c r="Y38">
        <f t="shared" si="47"/>
        <v>0</v>
      </c>
    </row>
    <row r="41" spans="2:25" x14ac:dyDescent="0.2">
      <c r="B41" t="s">
        <v>0</v>
      </c>
      <c r="D41" t="s">
        <v>6</v>
      </c>
      <c r="G41" t="s">
        <v>6</v>
      </c>
      <c r="J41" t="s">
        <v>6</v>
      </c>
      <c r="L41" s="1" t="s">
        <v>7</v>
      </c>
      <c r="M41" s="1" t="s">
        <v>8</v>
      </c>
      <c r="N41" s="1" t="s">
        <v>9</v>
      </c>
      <c r="O41" t="s">
        <v>4</v>
      </c>
      <c r="P41" t="s">
        <v>5</v>
      </c>
      <c r="R41" t="s">
        <v>1</v>
      </c>
      <c r="S41" t="s">
        <v>2</v>
      </c>
      <c r="T41" t="s">
        <v>3</v>
      </c>
      <c r="U41" t="s">
        <v>4</v>
      </c>
      <c r="V41" t="s">
        <v>6</v>
      </c>
    </row>
    <row r="42" spans="2:25" x14ac:dyDescent="0.2">
      <c r="B42" s="3">
        <v>96</v>
      </c>
      <c r="C42">
        <v>20</v>
      </c>
      <c r="D42">
        <f>LN($C$51/C42)</f>
        <v>0</v>
      </c>
      <c r="F42">
        <v>20</v>
      </c>
      <c r="G42">
        <f>LN($F$51/F42)</f>
        <v>0</v>
      </c>
      <c r="I42">
        <v>20</v>
      </c>
      <c r="J42">
        <f>LN($I$51/I42)</f>
        <v>0</v>
      </c>
      <c r="L42">
        <f t="shared" ref="L42:L51" si="53">D42</f>
        <v>0</v>
      </c>
      <c r="M42">
        <f t="shared" ref="M42:M51" si="54">G42</f>
        <v>0</v>
      </c>
      <c r="N42">
        <f t="shared" ref="N42:N48" si="55">J42</f>
        <v>0</v>
      </c>
      <c r="O42">
        <f t="shared" ref="O42:O48" si="56">AVERAGE(L42:N42)</f>
        <v>0</v>
      </c>
      <c r="P42">
        <f t="shared" ref="P42:P48" si="57">STDEV(L42:N42)</f>
        <v>0</v>
      </c>
      <c r="R42">
        <f>C42</f>
        <v>20</v>
      </c>
      <c r="S42">
        <f>F42</f>
        <v>20</v>
      </c>
      <c r="T42">
        <f>I42</f>
        <v>20</v>
      </c>
      <c r="U42">
        <f>AVERAGE(R42:T42)</f>
        <v>20</v>
      </c>
      <c r="V42">
        <f>LN($U$51/U42)</f>
        <v>0</v>
      </c>
      <c r="W42">
        <f>STDEV(R42:T42)/SQRT(3)</f>
        <v>0</v>
      </c>
      <c r="X42">
        <f>(U42/$U$51)*SQRT(((W42/U42)^2)+(($W$51/$U$51)^2))</f>
        <v>0</v>
      </c>
      <c r="Y42">
        <f>(1/(U42/$U$51))*X42</f>
        <v>0</v>
      </c>
    </row>
    <row r="43" spans="2:25" x14ac:dyDescent="0.2">
      <c r="B43" s="3">
        <v>72</v>
      </c>
      <c r="C43">
        <v>20</v>
      </c>
      <c r="D43">
        <f t="shared" ref="D43:D51" si="58">LN($C$51/C43)</f>
        <v>0</v>
      </c>
      <c r="F43">
        <v>20</v>
      </c>
      <c r="G43">
        <f t="shared" ref="G43:G51" si="59">LN($F$51/F43)</f>
        <v>0</v>
      </c>
      <c r="I43">
        <v>20</v>
      </c>
      <c r="J43">
        <f t="shared" ref="J43:J51" si="60">LN($I$51/I43)</f>
        <v>0</v>
      </c>
      <c r="L43">
        <f t="shared" si="53"/>
        <v>0</v>
      </c>
      <c r="M43">
        <f t="shared" si="54"/>
        <v>0</v>
      </c>
      <c r="N43">
        <f t="shared" si="55"/>
        <v>0</v>
      </c>
      <c r="O43">
        <f t="shared" si="56"/>
        <v>0</v>
      </c>
      <c r="P43">
        <f t="shared" si="57"/>
        <v>0</v>
      </c>
      <c r="R43">
        <f t="shared" ref="R43:R51" si="61">C43</f>
        <v>20</v>
      </c>
      <c r="S43">
        <f t="shared" ref="S43:S51" si="62">F43</f>
        <v>20</v>
      </c>
      <c r="T43">
        <f t="shared" ref="T43:T51" si="63">I43</f>
        <v>20</v>
      </c>
      <c r="U43">
        <f t="shared" ref="U43:U51" si="64">AVERAGE(R43:T43)</f>
        <v>20</v>
      </c>
      <c r="V43">
        <f t="shared" ref="V43:V51" si="65">LN($U$51/U43)</f>
        <v>0</v>
      </c>
      <c r="W43">
        <f t="shared" ref="W43:W51" si="66">STDEV(R43:T43)/SQRT(3)</f>
        <v>0</v>
      </c>
      <c r="X43">
        <f t="shared" ref="X43:X51" si="67">(U43/$U$51)*SQRT(((W43/U43)^2)+(($W$51/$U$51)^2))</f>
        <v>0</v>
      </c>
      <c r="Y43">
        <f t="shared" ref="Y43:Y51" si="68">(1/(U43/$U$51))*X43</f>
        <v>0</v>
      </c>
    </row>
    <row r="44" spans="2:25" x14ac:dyDescent="0.2">
      <c r="B44" s="3">
        <v>48</v>
      </c>
      <c r="C44">
        <v>20</v>
      </c>
      <c r="D44">
        <f t="shared" si="58"/>
        <v>0</v>
      </c>
      <c r="F44">
        <v>20</v>
      </c>
      <c r="G44">
        <f t="shared" si="59"/>
        <v>0</v>
      </c>
      <c r="I44">
        <v>20</v>
      </c>
      <c r="J44">
        <f t="shared" si="60"/>
        <v>0</v>
      </c>
      <c r="L44">
        <f t="shared" si="53"/>
        <v>0</v>
      </c>
      <c r="M44">
        <f t="shared" si="54"/>
        <v>0</v>
      </c>
      <c r="N44">
        <f t="shared" si="55"/>
        <v>0</v>
      </c>
      <c r="O44">
        <f t="shared" si="56"/>
        <v>0</v>
      </c>
      <c r="P44">
        <f t="shared" si="57"/>
        <v>0</v>
      </c>
      <c r="R44">
        <f t="shared" si="61"/>
        <v>20</v>
      </c>
      <c r="S44">
        <f t="shared" si="62"/>
        <v>20</v>
      </c>
      <c r="T44">
        <f t="shared" si="63"/>
        <v>20</v>
      </c>
      <c r="U44">
        <f t="shared" si="64"/>
        <v>20</v>
      </c>
      <c r="V44">
        <f t="shared" si="65"/>
        <v>0</v>
      </c>
      <c r="W44">
        <f t="shared" si="66"/>
        <v>0</v>
      </c>
      <c r="X44">
        <f t="shared" si="67"/>
        <v>0</v>
      </c>
      <c r="Y44">
        <f t="shared" si="68"/>
        <v>0</v>
      </c>
    </row>
    <row r="45" spans="2:25" x14ac:dyDescent="0.2">
      <c r="B45" s="3">
        <v>24</v>
      </c>
      <c r="C45">
        <v>20</v>
      </c>
      <c r="D45">
        <f t="shared" si="58"/>
        <v>0</v>
      </c>
      <c r="F45">
        <v>20</v>
      </c>
      <c r="G45">
        <f t="shared" si="59"/>
        <v>0</v>
      </c>
      <c r="I45">
        <v>20</v>
      </c>
      <c r="J45">
        <f t="shared" si="60"/>
        <v>0</v>
      </c>
      <c r="L45">
        <f t="shared" si="53"/>
        <v>0</v>
      </c>
      <c r="M45">
        <f t="shared" si="54"/>
        <v>0</v>
      </c>
      <c r="N45">
        <f t="shared" si="55"/>
        <v>0</v>
      </c>
      <c r="O45">
        <f t="shared" si="56"/>
        <v>0</v>
      </c>
      <c r="P45">
        <f t="shared" si="57"/>
        <v>0</v>
      </c>
      <c r="R45">
        <f t="shared" si="61"/>
        <v>20</v>
      </c>
      <c r="S45">
        <f t="shared" si="62"/>
        <v>20</v>
      </c>
      <c r="T45">
        <f t="shared" si="63"/>
        <v>20</v>
      </c>
      <c r="U45">
        <f t="shared" si="64"/>
        <v>20</v>
      </c>
      <c r="V45">
        <f t="shared" si="65"/>
        <v>0</v>
      </c>
      <c r="W45">
        <f t="shared" si="66"/>
        <v>0</v>
      </c>
      <c r="X45">
        <f t="shared" si="67"/>
        <v>0</v>
      </c>
      <c r="Y45">
        <f t="shared" si="68"/>
        <v>0</v>
      </c>
    </row>
    <row r="46" spans="2:25" x14ac:dyDescent="0.2">
      <c r="B46" s="3">
        <v>8</v>
      </c>
      <c r="C46">
        <v>20</v>
      </c>
      <c r="D46">
        <f t="shared" si="58"/>
        <v>0</v>
      </c>
      <c r="F46">
        <v>20</v>
      </c>
      <c r="G46">
        <f t="shared" si="59"/>
        <v>0</v>
      </c>
      <c r="I46">
        <v>20</v>
      </c>
      <c r="J46">
        <f t="shared" si="60"/>
        <v>0</v>
      </c>
      <c r="L46">
        <f t="shared" si="53"/>
        <v>0</v>
      </c>
      <c r="M46">
        <f t="shared" si="54"/>
        <v>0</v>
      </c>
      <c r="N46">
        <f t="shared" si="55"/>
        <v>0</v>
      </c>
      <c r="O46">
        <f t="shared" si="56"/>
        <v>0</v>
      </c>
      <c r="P46">
        <f t="shared" si="57"/>
        <v>0</v>
      </c>
      <c r="R46">
        <f t="shared" si="61"/>
        <v>20</v>
      </c>
      <c r="S46">
        <f t="shared" si="62"/>
        <v>20</v>
      </c>
      <c r="T46">
        <f t="shared" si="63"/>
        <v>20</v>
      </c>
      <c r="U46">
        <f t="shared" si="64"/>
        <v>20</v>
      </c>
      <c r="V46">
        <f t="shared" si="65"/>
        <v>0</v>
      </c>
      <c r="W46">
        <f t="shared" si="66"/>
        <v>0</v>
      </c>
      <c r="X46">
        <f t="shared" si="67"/>
        <v>0</v>
      </c>
      <c r="Y46">
        <f t="shared" si="68"/>
        <v>0</v>
      </c>
    </row>
    <row r="47" spans="2:25" x14ac:dyDescent="0.2">
      <c r="B47" s="3">
        <v>4</v>
      </c>
      <c r="C47">
        <v>20</v>
      </c>
      <c r="D47">
        <f t="shared" si="58"/>
        <v>0</v>
      </c>
      <c r="F47">
        <v>20</v>
      </c>
      <c r="G47">
        <f t="shared" si="59"/>
        <v>0</v>
      </c>
      <c r="I47">
        <v>20</v>
      </c>
      <c r="J47">
        <f t="shared" si="60"/>
        <v>0</v>
      </c>
      <c r="L47">
        <f t="shared" si="53"/>
        <v>0</v>
      </c>
      <c r="M47">
        <f t="shared" si="54"/>
        <v>0</v>
      </c>
      <c r="N47">
        <f t="shared" si="55"/>
        <v>0</v>
      </c>
      <c r="O47">
        <f t="shared" si="56"/>
        <v>0</v>
      </c>
      <c r="P47">
        <f t="shared" si="57"/>
        <v>0</v>
      </c>
      <c r="R47">
        <f t="shared" si="61"/>
        <v>20</v>
      </c>
      <c r="S47">
        <f t="shared" si="62"/>
        <v>20</v>
      </c>
      <c r="T47">
        <f t="shared" si="63"/>
        <v>20</v>
      </c>
      <c r="U47">
        <f t="shared" si="64"/>
        <v>20</v>
      </c>
      <c r="V47">
        <f t="shared" si="65"/>
        <v>0</v>
      </c>
      <c r="W47">
        <f t="shared" si="66"/>
        <v>0</v>
      </c>
      <c r="X47">
        <f t="shared" si="67"/>
        <v>0</v>
      </c>
      <c r="Y47">
        <f t="shared" si="68"/>
        <v>0</v>
      </c>
    </row>
    <row r="48" spans="2:25" x14ac:dyDescent="0.2">
      <c r="B48" s="3">
        <v>2</v>
      </c>
      <c r="C48">
        <v>20</v>
      </c>
      <c r="D48">
        <f t="shared" si="58"/>
        <v>0</v>
      </c>
      <c r="F48">
        <v>20</v>
      </c>
      <c r="G48">
        <f t="shared" si="59"/>
        <v>0</v>
      </c>
      <c r="I48">
        <v>20</v>
      </c>
      <c r="J48">
        <f t="shared" si="60"/>
        <v>0</v>
      </c>
      <c r="L48">
        <f t="shared" si="53"/>
        <v>0</v>
      </c>
      <c r="M48">
        <f t="shared" si="54"/>
        <v>0</v>
      </c>
      <c r="N48">
        <f t="shared" si="55"/>
        <v>0</v>
      </c>
      <c r="O48">
        <f t="shared" si="56"/>
        <v>0</v>
      </c>
      <c r="P48">
        <f t="shared" si="57"/>
        <v>0</v>
      </c>
      <c r="R48">
        <f t="shared" si="61"/>
        <v>20</v>
      </c>
      <c r="S48">
        <f t="shared" si="62"/>
        <v>20</v>
      </c>
      <c r="T48">
        <f t="shared" si="63"/>
        <v>20</v>
      </c>
      <c r="U48">
        <f t="shared" si="64"/>
        <v>20</v>
      </c>
      <c r="V48">
        <f t="shared" si="65"/>
        <v>0</v>
      </c>
      <c r="W48">
        <f t="shared" si="66"/>
        <v>0</v>
      </c>
      <c r="X48">
        <f t="shared" si="67"/>
        <v>0</v>
      </c>
      <c r="Y48">
        <f t="shared" si="68"/>
        <v>0</v>
      </c>
    </row>
    <row r="49" spans="2:25" x14ac:dyDescent="0.2">
      <c r="B49" s="3">
        <v>1</v>
      </c>
      <c r="C49">
        <v>20</v>
      </c>
      <c r="D49">
        <f t="shared" si="58"/>
        <v>0</v>
      </c>
      <c r="F49">
        <v>20</v>
      </c>
      <c r="G49">
        <f t="shared" si="59"/>
        <v>0</v>
      </c>
      <c r="I49">
        <v>20</v>
      </c>
      <c r="J49">
        <f t="shared" si="60"/>
        <v>0</v>
      </c>
      <c r="L49">
        <f t="shared" si="53"/>
        <v>0</v>
      </c>
      <c r="M49">
        <f t="shared" si="54"/>
        <v>0</v>
      </c>
      <c r="N49">
        <f t="shared" ref="N49:N51" si="69">J49</f>
        <v>0</v>
      </c>
      <c r="O49">
        <f t="shared" ref="O49:O51" si="70">AVERAGE(L49:N49)</f>
        <v>0</v>
      </c>
      <c r="P49">
        <f t="shared" ref="P49:P51" si="71">STDEV(L49:N49)</f>
        <v>0</v>
      </c>
      <c r="R49">
        <f t="shared" si="61"/>
        <v>20</v>
      </c>
      <c r="S49">
        <f t="shared" si="62"/>
        <v>20</v>
      </c>
      <c r="T49">
        <f t="shared" si="63"/>
        <v>20</v>
      </c>
      <c r="U49">
        <f t="shared" si="64"/>
        <v>20</v>
      </c>
      <c r="V49">
        <f t="shared" si="65"/>
        <v>0</v>
      </c>
      <c r="W49">
        <f t="shared" si="66"/>
        <v>0</v>
      </c>
      <c r="X49">
        <f t="shared" si="67"/>
        <v>0</v>
      </c>
      <c r="Y49">
        <f t="shared" si="68"/>
        <v>0</v>
      </c>
    </row>
    <row r="50" spans="2:25" x14ac:dyDescent="0.2">
      <c r="B50" s="3">
        <v>0.5</v>
      </c>
      <c r="C50">
        <v>20</v>
      </c>
      <c r="D50">
        <f t="shared" si="58"/>
        <v>0</v>
      </c>
      <c r="F50">
        <v>20</v>
      </c>
      <c r="G50">
        <f t="shared" si="59"/>
        <v>0</v>
      </c>
      <c r="I50">
        <v>20</v>
      </c>
      <c r="J50">
        <f t="shared" si="60"/>
        <v>0</v>
      </c>
      <c r="L50">
        <f t="shared" si="53"/>
        <v>0</v>
      </c>
      <c r="M50">
        <f t="shared" si="54"/>
        <v>0</v>
      </c>
      <c r="N50">
        <f t="shared" si="69"/>
        <v>0</v>
      </c>
      <c r="O50">
        <f t="shared" si="70"/>
        <v>0</v>
      </c>
      <c r="P50">
        <f t="shared" si="71"/>
        <v>0</v>
      </c>
      <c r="R50">
        <f t="shared" si="61"/>
        <v>20</v>
      </c>
      <c r="S50">
        <f t="shared" si="62"/>
        <v>20</v>
      </c>
      <c r="T50">
        <f t="shared" si="63"/>
        <v>20</v>
      </c>
      <c r="U50">
        <f t="shared" si="64"/>
        <v>20</v>
      </c>
      <c r="V50">
        <f t="shared" si="65"/>
        <v>0</v>
      </c>
      <c r="W50">
        <f t="shared" si="66"/>
        <v>0</v>
      </c>
      <c r="X50">
        <f t="shared" si="67"/>
        <v>0</v>
      </c>
      <c r="Y50">
        <f t="shared" si="68"/>
        <v>0</v>
      </c>
    </row>
    <row r="51" spans="2:25" x14ac:dyDescent="0.2">
      <c r="B51" s="3">
        <v>0</v>
      </c>
      <c r="C51">
        <v>20</v>
      </c>
      <c r="D51">
        <f t="shared" si="58"/>
        <v>0</v>
      </c>
      <c r="F51">
        <v>20</v>
      </c>
      <c r="G51">
        <f t="shared" si="59"/>
        <v>0</v>
      </c>
      <c r="I51">
        <v>20</v>
      </c>
      <c r="J51">
        <f t="shared" si="60"/>
        <v>0</v>
      </c>
      <c r="L51">
        <f t="shared" si="53"/>
        <v>0</v>
      </c>
      <c r="M51">
        <f t="shared" si="54"/>
        <v>0</v>
      </c>
      <c r="N51">
        <f t="shared" si="69"/>
        <v>0</v>
      </c>
      <c r="O51">
        <f t="shared" si="70"/>
        <v>0</v>
      </c>
      <c r="P51">
        <f t="shared" si="71"/>
        <v>0</v>
      </c>
      <c r="R51">
        <f t="shared" si="61"/>
        <v>20</v>
      </c>
      <c r="S51">
        <f t="shared" si="62"/>
        <v>20</v>
      </c>
      <c r="T51">
        <f t="shared" si="63"/>
        <v>20</v>
      </c>
      <c r="U51">
        <f t="shared" si="64"/>
        <v>20</v>
      </c>
      <c r="V51">
        <f t="shared" si="65"/>
        <v>0</v>
      </c>
      <c r="W51">
        <f t="shared" si="66"/>
        <v>0</v>
      </c>
      <c r="X51">
        <f t="shared" si="67"/>
        <v>0</v>
      </c>
      <c r="Y51">
        <f t="shared" si="68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51"/>
  <sheetViews>
    <sheetView topLeftCell="Q30" workbookViewId="0">
      <selection activeCell="W42" sqref="W42:W51"/>
    </sheetView>
  </sheetViews>
  <sheetFormatPr baseColWidth="10" defaultRowHeight="16" x14ac:dyDescent="0.2"/>
  <cols>
    <col min="3" max="3" width="8.83203125" customWidth="1"/>
    <col min="6" max="6" width="8.83203125" customWidth="1"/>
    <col min="9" max="9" width="8.83203125" customWidth="1"/>
    <col min="21" max="21" width="11.5" bestFit="1" customWidth="1"/>
    <col min="24" max="25" width="12.1640625" bestFit="1" customWidth="1"/>
  </cols>
  <sheetData>
    <row r="1" spans="2:25" x14ac:dyDescent="0.2">
      <c r="W1" s="2" t="s">
        <v>5</v>
      </c>
    </row>
    <row r="2" spans="2:25" x14ac:dyDescent="0.2">
      <c r="B2" t="s">
        <v>0</v>
      </c>
      <c r="D2" t="s">
        <v>6</v>
      </c>
      <c r="G2" t="s">
        <v>6</v>
      </c>
      <c r="J2" t="s">
        <v>6</v>
      </c>
      <c r="L2" s="1" t="s">
        <v>7</v>
      </c>
      <c r="M2" s="1" t="s">
        <v>8</v>
      </c>
      <c r="N2" s="1" t="s">
        <v>9</v>
      </c>
      <c r="O2" t="s">
        <v>4</v>
      </c>
      <c r="P2" t="s">
        <v>5</v>
      </c>
      <c r="R2" t="s">
        <v>1</v>
      </c>
      <c r="S2" t="s">
        <v>2</v>
      </c>
      <c r="T2" t="s">
        <v>3</v>
      </c>
      <c r="U2" t="s">
        <v>4</v>
      </c>
      <c r="V2" t="s">
        <v>6</v>
      </c>
      <c r="W2" s="4" t="s">
        <v>10</v>
      </c>
      <c r="X2" s="4" t="s">
        <v>10</v>
      </c>
      <c r="Y2" s="4"/>
    </row>
    <row r="3" spans="2:25" x14ac:dyDescent="0.2">
      <c r="B3" s="3">
        <v>96</v>
      </c>
      <c r="D3" t="e">
        <f>LN($C$12/C3)</f>
        <v>#DIV/0!</v>
      </c>
      <c r="F3">
        <v>900.63770828099678</v>
      </c>
      <c r="G3">
        <f>LN($F$12/F3)</f>
        <v>0.10465220181465174</v>
      </c>
      <c r="I3">
        <v>900.59816289131118</v>
      </c>
      <c r="J3">
        <f>LN($I$12/I3)</f>
        <v>0.10469611098870818</v>
      </c>
      <c r="L3" t="e">
        <f t="shared" ref="L3:L12" si="0">D3</f>
        <v>#DIV/0!</v>
      </c>
      <c r="M3">
        <f t="shared" ref="M3:M12" si="1">G3</f>
        <v>0.10465220181465174</v>
      </c>
      <c r="N3">
        <f>J3</f>
        <v>0.10469611098870818</v>
      </c>
      <c r="O3" t="e">
        <f>AVERAGE(L3:N3)</f>
        <v>#DIV/0!</v>
      </c>
      <c r="P3" t="e">
        <f t="shared" ref="P3:P12" si="2">STDEV(L3:N3)</f>
        <v>#DIV/0!</v>
      </c>
      <c r="S3">
        <v>900.63770828099678</v>
      </c>
      <c r="T3">
        <v>900.59816289131118</v>
      </c>
      <c r="U3">
        <f>AVERAGE(R3:T3)</f>
        <v>900.61793558615398</v>
      </c>
      <c r="V3">
        <f>LN($U$12/U3)</f>
        <v>0.10467415616067799</v>
      </c>
      <c r="W3">
        <f>STDEV(R3:T3)/SQRT(2)</f>
        <v>1.9772694842799865E-2</v>
      </c>
      <c r="X3">
        <f>(U3/$U$12)*SQRT(((W3/U3)^2)+(($W$12/$U$12)^2))</f>
        <v>1.9772694842799868E-5</v>
      </c>
      <c r="Y3">
        <f>(1/(U3/$U$12))*X3</f>
        <v>2.195458702466446E-5</v>
      </c>
    </row>
    <row r="4" spans="2:25" x14ac:dyDescent="0.2">
      <c r="B4" s="3">
        <v>72</v>
      </c>
      <c r="D4" t="e">
        <f t="shared" ref="D4:D12" si="3">LN($C$12/C4)</f>
        <v>#DIV/0!</v>
      </c>
      <c r="F4">
        <v>917.17353270266688</v>
      </c>
      <c r="G4">
        <f t="shared" ref="G4:G12" si="4">LN($F$12/F4)</f>
        <v>8.6458585040710911E-2</v>
      </c>
      <c r="I4">
        <v>917.14669652306713</v>
      </c>
      <c r="J4">
        <f t="shared" ref="J4:J12" si="5">LN($I$12/I4)</f>
        <v>8.6487845122101503E-2</v>
      </c>
      <c r="L4" t="e">
        <f t="shared" si="0"/>
        <v>#DIV/0!</v>
      </c>
      <c r="M4">
        <f t="shared" si="1"/>
        <v>8.6458585040710911E-2</v>
      </c>
      <c r="N4">
        <f>J4</f>
        <v>8.6487845122101503E-2</v>
      </c>
      <c r="O4" t="e">
        <f>AVERAGE(L4:N4)</f>
        <v>#DIV/0!</v>
      </c>
      <c r="P4" t="e">
        <f t="shared" si="2"/>
        <v>#DIV/0!</v>
      </c>
      <c r="S4">
        <v>917.17353270266688</v>
      </c>
      <c r="T4">
        <v>917.14669652306713</v>
      </c>
      <c r="U4">
        <f t="shared" ref="U4:U12" si="6">AVERAGE(R4:T4)</f>
        <v>917.16011461286701</v>
      </c>
      <c r="V4">
        <f t="shared" ref="V4:V12" si="7">LN($U$12/U4)</f>
        <v>8.6473214974387105E-2</v>
      </c>
      <c r="W4">
        <f t="shared" ref="W4:W11" si="8">STDEV(R4:T4)/SQRT(2)</f>
        <v>1.3418089799870357E-2</v>
      </c>
      <c r="X4">
        <f t="shared" ref="X4:X12" si="9">(U4/$U$12)*SQRT(((W4/U4)^2)+(($W$12/$U$12)^2))</f>
        <v>1.3418089799870355E-5</v>
      </c>
      <c r="Y4">
        <f t="shared" ref="Y4:Y12" si="10">(1/(U4/$U$12))*X4</f>
        <v>1.4630040694185801E-5</v>
      </c>
    </row>
    <row r="5" spans="2:25" x14ac:dyDescent="0.2">
      <c r="B5" s="3">
        <v>48</v>
      </c>
      <c r="D5" t="e">
        <f>LN($C$12/C5)</f>
        <v>#DIV/0!</v>
      </c>
      <c r="F5">
        <v>920.52939006121755</v>
      </c>
      <c r="G5">
        <f t="shared" si="4"/>
        <v>8.2806350452362149E-2</v>
      </c>
      <c r="I5">
        <v>920.50655851001443</v>
      </c>
      <c r="J5">
        <f t="shared" si="5"/>
        <v>8.2831153391405413E-2</v>
      </c>
      <c r="L5" t="e">
        <f t="shared" si="0"/>
        <v>#DIV/0!</v>
      </c>
      <c r="M5">
        <f t="shared" si="1"/>
        <v>8.2806350452362149E-2</v>
      </c>
      <c r="N5">
        <f t="shared" ref="N5:N12" si="11">J5</f>
        <v>8.2831153391405413E-2</v>
      </c>
      <c r="O5" t="e">
        <f t="shared" ref="O5:O12" si="12">AVERAGE(L5:N5)</f>
        <v>#DIV/0!</v>
      </c>
      <c r="P5" t="e">
        <f t="shared" si="2"/>
        <v>#DIV/0!</v>
      </c>
      <c r="S5">
        <v>920.52939006121755</v>
      </c>
      <c r="T5">
        <v>920.50655851001443</v>
      </c>
      <c r="U5">
        <f t="shared" si="6"/>
        <v>920.51797428561599</v>
      </c>
      <c r="V5">
        <f t="shared" si="7"/>
        <v>8.2818751844985536E-2</v>
      </c>
      <c r="W5">
        <f t="shared" si="8"/>
        <v>1.1415775601562926E-2</v>
      </c>
      <c r="X5">
        <f t="shared" si="9"/>
        <v>1.1415775601562924E-5</v>
      </c>
      <c r="Y5">
        <f t="shared" si="10"/>
        <v>1.2401469520920909E-5</v>
      </c>
    </row>
    <row r="6" spans="2:25" x14ac:dyDescent="0.2">
      <c r="B6" s="3">
        <v>24</v>
      </c>
      <c r="D6" t="e">
        <f t="shared" si="3"/>
        <v>#DIV/0!</v>
      </c>
      <c r="F6">
        <v>933.91650897701459</v>
      </c>
      <c r="G6">
        <f t="shared" si="4"/>
        <v>6.8368235565792426E-2</v>
      </c>
      <c r="I6">
        <v>933.89769729190937</v>
      </c>
      <c r="J6">
        <f t="shared" si="5"/>
        <v>6.8388378559718452E-2</v>
      </c>
      <c r="L6" t="e">
        <f t="shared" si="0"/>
        <v>#DIV/0!</v>
      </c>
      <c r="M6">
        <f t="shared" si="1"/>
        <v>6.8368235565792426E-2</v>
      </c>
      <c r="N6">
        <f t="shared" si="11"/>
        <v>6.8388378559718452E-2</v>
      </c>
      <c r="O6" t="e">
        <f t="shared" si="12"/>
        <v>#DIV/0!</v>
      </c>
      <c r="P6" t="e">
        <f t="shared" si="2"/>
        <v>#DIV/0!</v>
      </c>
      <c r="S6">
        <v>933.91650897701459</v>
      </c>
      <c r="T6">
        <v>933.89769729190937</v>
      </c>
      <c r="U6">
        <f t="shared" si="6"/>
        <v>933.90710313446198</v>
      </c>
      <c r="V6">
        <f t="shared" si="7"/>
        <v>6.8378307012037981E-2</v>
      </c>
      <c r="W6">
        <f t="shared" si="8"/>
        <v>9.4058425526100109E-3</v>
      </c>
      <c r="X6">
        <f t="shared" si="9"/>
        <v>9.4058425526100111E-6</v>
      </c>
      <c r="Y6">
        <f t="shared" si="10"/>
        <v>1.0071496962643594E-5</v>
      </c>
    </row>
    <row r="7" spans="2:25" x14ac:dyDescent="0.2">
      <c r="B7" s="3">
        <v>8</v>
      </c>
      <c r="D7" t="e">
        <f t="shared" si="3"/>
        <v>#DIV/0!</v>
      </c>
      <c r="F7">
        <v>947.36265051159319</v>
      </c>
      <c r="G7">
        <f t="shared" si="4"/>
        <v>5.4073312415478324E-2</v>
      </c>
      <c r="I7">
        <v>947.34790768609685</v>
      </c>
      <c r="J7">
        <f t="shared" si="5"/>
        <v>5.4088874502714206E-2</v>
      </c>
      <c r="L7" t="e">
        <f t="shared" si="0"/>
        <v>#DIV/0!</v>
      </c>
      <c r="M7">
        <f t="shared" si="1"/>
        <v>5.4073312415478324E-2</v>
      </c>
      <c r="N7">
        <f t="shared" si="11"/>
        <v>5.4088874502714206E-2</v>
      </c>
      <c r="O7" t="e">
        <f t="shared" si="12"/>
        <v>#DIV/0!</v>
      </c>
      <c r="P7" t="e">
        <f t="shared" si="2"/>
        <v>#DIV/0!</v>
      </c>
      <c r="S7">
        <v>947.36265051159319</v>
      </c>
      <c r="T7">
        <v>947.34790768609685</v>
      </c>
      <c r="U7">
        <f t="shared" si="6"/>
        <v>947.35527909884502</v>
      </c>
      <c r="V7">
        <f t="shared" si="7"/>
        <v>5.4081093428823959E-2</v>
      </c>
      <c r="W7">
        <f t="shared" si="8"/>
        <v>7.3714127481707692E-3</v>
      </c>
      <c r="X7">
        <f t="shared" si="9"/>
        <v>7.371412748170769E-6</v>
      </c>
      <c r="Y7">
        <f t="shared" si="10"/>
        <v>7.781043617746761E-6</v>
      </c>
    </row>
    <row r="8" spans="2:25" x14ac:dyDescent="0.2">
      <c r="B8" s="3">
        <v>4</v>
      </c>
      <c r="D8" t="e">
        <f t="shared" si="3"/>
        <v>#DIV/0!</v>
      </c>
      <c r="F8">
        <v>959.43698541131721</v>
      </c>
      <c r="G8">
        <f t="shared" si="4"/>
        <v>4.140864009300272E-2</v>
      </c>
      <c r="I8">
        <v>959.42468153737877</v>
      </c>
      <c r="J8">
        <f t="shared" si="5"/>
        <v>4.1421464231553691E-2</v>
      </c>
      <c r="L8" t="e">
        <f t="shared" si="0"/>
        <v>#DIV/0!</v>
      </c>
      <c r="M8">
        <f t="shared" si="1"/>
        <v>4.140864009300272E-2</v>
      </c>
      <c r="N8">
        <f t="shared" si="11"/>
        <v>4.1421464231553691E-2</v>
      </c>
      <c r="O8" t="e">
        <f t="shared" si="12"/>
        <v>#DIV/0!</v>
      </c>
      <c r="P8" t="e">
        <f t="shared" si="2"/>
        <v>#DIV/0!</v>
      </c>
      <c r="S8">
        <v>959.43698541131721</v>
      </c>
      <c r="T8">
        <v>959.42468153737877</v>
      </c>
      <c r="U8">
        <f t="shared" si="6"/>
        <v>959.43083347434799</v>
      </c>
      <c r="V8">
        <f t="shared" si="7"/>
        <v>4.1415052141720768E-2</v>
      </c>
      <c r="W8">
        <f t="shared" si="8"/>
        <v>6.1519369692177852E-3</v>
      </c>
      <c r="X8">
        <f t="shared" si="9"/>
        <v>6.151936969217785E-6</v>
      </c>
      <c r="Y8">
        <f t="shared" si="10"/>
        <v>6.4120692754265832E-6</v>
      </c>
    </row>
    <row r="9" spans="2:25" x14ac:dyDescent="0.2">
      <c r="B9" s="3">
        <v>2</v>
      </c>
      <c r="D9" t="e">
        <f t="shared" si="3"/>
        <v>#DIV/0!</v>
      </c>
      <c r="F9">
        <v>961.56923575148801</v>
      </c>
      <c r="G9">
        <f t="shared" si="4"/>
        <v>3.9188708483888647E-2</v>
      </c>
      <c r="I9">
        <v>961.55943183481202</v>
      </c>
      <c r="J9">
        <f t="shared" si="5"/>
        <v>3.9198904282892029E-2</v>
      </c>
      <c r="L9" t="e">
        <f t="shared" si="0"/>
        <v>#DIV/0!</v>
      </c>
      <c r="M9">
        <f t="shared" si="1"/>
        <v>3.9188708483888647E-2</v>
      </c>
      <c r="N9">
        <f t="shared" si="11"/>
        <v>3.9198904282892029E-2</v>
      </c>
      <c r="O9" t="e">
        <f t="shared" si="12"/>
        <v>#DIV/0!</v>
      </c>
      <c r="P9" t="e">
        <f t="shared" si="2"/>
        <v>#DIV/0!</v>
      </c>
      <c r="S9">
        <v>961.56923575148801</v>
      </c>
      <c r="T9">
        <v>961.55943183481202</v>
      </c>
      <c r="U9">
        <f t="shared" si="6"/>
        <v>961.56433379315001</v>
      </c>
      <c r="V9">
        <f t="shared" si="7"/>
        <v>3.9193806370395962E-2</v>
      </c>
      <c r="W9">
        <f t="shared" si="8"/>
        <v>4.9019583379958922E-3</v>
      </c>
      <c r="X9">
        <f>(U9/$U$12)*SQRT(((W9/U9)^2)+(($W$12/$U$12)^2))</f>
        <v>4.901958337995892E-6</v>
      </c>
      <c r="Y9">
        <f t="shared" si="10"/>
        <v>5.097899501595275E-6</v>
      </c>
    </row>
    <row r="10" spans="2:25" x14ac:dyDescent="0.2">
      <c r="B10" s="3">
        <v>1</v>
      </c>
      <c r="D10" t="e">
        <f t="shared" si="3"/>
        <v>#DIV/0!</v>
      </c>
      <c r="F10">
        <v>973.69563704213772</v>
      </c>
      <c r="G10">
        <f t="shared" si="4"/>
        <v>2.6656511810445975E-2</v>
      </c>
      <c r="I10">
        <v>973.68831739606628</v>
      </c>
      <c r="J10">
        <f t="shared" si="5"/>
        <v>2.6664029224826229E-2</v>
      </c>
      <c r="L10" t="e">
        <f t="shared" si="0"/>
        <v>#DIV/0!</v>
      </c>
      <c r="M10">
        <f t="shared" si="1"/>
        <v>2.6656511810445975E-2</v>
      </c>
      <c r="N10">
        <f t="shared" si="11"/>
        <v>2.6664029224826229E-2</v>
      </c>
      <c r="O10" t="e">
        <f t="shared" si="12"/>
        <v>#DIV/0!</v>
      </c>
      <c r="P10" t="e">
        <f t="shared" si="2"/>
        <v>#DIV/0!</v>
      </c>
      <c r="S10">
        <v>973.69563704213772</v>
      </c>
      <c r="T10">
        <v>973.68831739606628</v>
      </c>
      <c r="U10">
        <f t="shared" si="6"/>
        <v>973.691977219102</v>
      </c>
      <c r="V10">
        <f t="shared" si="7"/>
        <v>2.6660270510572254E-2</v>
      </c>
      <c r="W10">
        <f t="shared" si="8"/>
        <v>3.6598230357185457E-3</v>
      </c>
      <c r="X10">
        <f t="shared" si="9"/>
        <v>3.6598230357185452E-6</v>
      </c>
      <c r="Y10">
        <f t="shared" si="10"/>
        <v>3.7587071901024865E-6</v>
      </c>
    </row>
    <row r="11" spans="2:25" x14ac:dyDescent="0.2">
      <c r="B11" s="3">
        <v>0.5</v>
      </c>
      <c r="D11" t="e">
        <f t="shared" si="3"/>
        <v>#DIV/0!</v>
      </c>
      <c r="F11">
        <v>988.71195116391652</v>
      </c>
      <c r="G11">
        <f t="shared" si="4"/>
        <v>1.1352242396551719E-2</v>
      </c>
      <c r="I11">
        <v>988.71046155288957</v>
      </c>
      <c r="J11">
        <f t="shared" si="5"/>
        <v>1.1353749015489151E-2</v>
      </c>
      <c r="L11" t="e">
        <f t="shared" si="0"/>
        <v>#DIV/0!</v>
      </c>
      <c r="M11">
        <f t="shared" si="1"/>
        <v>1.1352242396551719E-2</v>
      </c>
      <c r="N11">
        <f t="shared" si="11"/>
        <v>1.1353749015489151E-2</v>
      </c>
      <c r="O11" t="e">
        <f t="shared" si="12"/>
        <v>#DIV/0!</v>
      </c>
      <c r="P11" t="e">
        <f t="shared" si="2"/>
        <v>#DIV/0!</v>
      </c>
      <c r="S11">
        <v>988.71195116391652</v>
      </c>
      <c r="T11">
        <v>988.71046155288957</v>
      </c>
      <c r="U11">
        <f t="shared" si="6"/>
        <v>988.71120635840305</v>
      </c>
      <c r="V11">
        <f t="shared" si="7"/>
        <v>1.1352995705736666E-2</v>
      </c>
      <c r="W11">
        <f t="shared" si="8"/>
        <v>7.4480551347733126E-4</v>
      </c>
      <c r="X11">
        <f t="shared" si="9"/>
        <v>7.4480551347733127E-7</v>
      </c>
      <c r="Y11">
        <f t="shared" si="10"/>
        <v>7.5330946861680748E-7</v>
      </c>
    </row>
    <row r="12" spans="2:25" x14ac:dyDescent="0.2">
      <c r="B12" s="3">
        <v>0</v>
      </c>
      <c r="D12" t="e">
        <f t="shared" si="3"/>
        <v>#DIV/0!</v>
      </c>
      <c r="F12">
        <v>1000</v>
      </c>
      <c r="G12">
        <f t="shared" si="4"/>
        <v>0</v>
      </c>
      <c r="I12">
        <v>1000</v>
      </c>
      <c r="J12">
        <f t="shared" si="5"/>
        <v>0</v>
      </c>
      <c r="L12" t="e">
        <f t="shared" si="0"/>
        <v>#DIV/0!</v>
      </c>
      <c r="M12">
        <f t="shared" si="1"/>
        <v>0</v>
      </c>
      <c r="N12">
        <f t="shared" si="11"/>
        <v>0</v>
      </c>
      <c r="O12" t="e">
        <f t="shared" si="12"/>
        <v>#DIV/0!</v>
      </c>
      <c r="P12" t="e">
        <f t="shared" si="2"/>
        <v>#DIV/0!</v>
      </c>
      <c r="S12">
        <v>1000</v>
      </c>
      <c r="T12">
        <v>1000</v>
      </c>
      <c r="U12">
        <f t="shared" si="6"/>
        <v>1000</v>
      </c>
      <c r="V12">
        <f t="shared" si="7"/>
        <v>0</v>
      </c>
      <c r="W12">
        <f>STDEV(R12:T12)/SQRT(2)</f>
        <v>0</v>
      </c>
      <c r="X12">
        <f t="shared" si="9"/>
        <v>0</v>
      </c>
      <c r="Y12">
        <f t="shared" si="10"/>
        <v>0</v>
      </c>
    </row>
    <row r="15" spans="2:25" x14ac:dyDescent="0.2">
      <c r="B15" t="s">
        <v>0</v>
      </c>
      <c r="C15" t="s">
        <v>1</v>
      </c>
      <c r="D15" t="s">
        <v>6</v>
      </c>
      <c r="G15" t="s">
        <v>6</v>
      </c>
      <c r="J15" t="s">
        <v>6</v>
      </c>
      <c r="L15" s="1" t="s">
        <v>7</v>
      </c>
      <c r="M15" s="1" t="s">
        <v>8</v>
      </c>
      <c r="N15" s="1" t="s">
        <v>9</v>
      </c>
      <c r="O15" t="s">
        <v>4</v>
      </c>
      <c r="P15" t="s">
        <v>5</v>
      </c>
      <c r="R15" t="s">
        <v>1</v>
      </c>
      <c r="U15" t="s">
        <v>4</v>
      </c>
      <c r="V15" t="s">
        <v>6</v>
      </c>
    </row>
    <row r="16" spans="2:25" x14ac:dyDescent="0.2">
      <c r="B16" s="3">
        <v>96</v>
      </c>
      <c r="D16" t="e">
        <f>LN($C$25/C16)</f>
        <v>#REF!</v>
      </c>
      <c r="F16">
        <v>470.54800001323059</v>
      </c>
      <c r="G16">
        <f>LN($F$25/F16)</f>
        <v>6.0710125443650745E-2</v>
      </c>
      <c r="I16">
        <v>470.66916278778052</v>
      </c>
      <c r="J16">
        <f>LN($I$25/I16)</f>
        <v>6.0452665677705623E-2</v>
      </c>
      <c r="L16" t="e">
        <f t="shared" ref="L16:L25" si="13">D16</f>
        <v>#REF!</v>
      </c>
      <c r="M16">
        <f t="shared" ref="M16:M25" si="14">G16</f>
        <v>6.0710125443650745E-2</v>
      </c>
      <c r="N16">
        <f>J16</f>
        <v>6.0452665677705623E-2</v>
      </c>
      <c r="O16" t="e">
        <f>AVERAGE(L16:N16)</f>
        <v>#REF!</v>
      </c>
      <c r="P16" t="e">
        <f t="shared" ref="P16:P25" si="15">STDEV(L16:N16)</f>
        <v>#REF!</v>
      </c>
      <c r="S16">
        <v>470.54800001323059</v>
      </c>
      <c r="T16">
        <v>470.66916278778052</v>
      </c>
      <c r="U16">
        <f>AVERAGE(R16:T16)</f>
        <v>470.60858140050556</v>
      </c>
      <c r="V16">
        <f>LN($U$25/U16)</f>
        <v>6.0581387274986728E-2</v>
      </c>
      <c r="W16">
        <f>STDEV(R16:T16)/SQRT(2)</f>
        <v>6.0581387274964975E-2</v>
      </c>
      <c r="X16">
        <f>(U16/$U$25)*SQRT(((W16/U16)^2)+(($W$25/$U$25)^2))</f>
        <v>1.2116277454992995E-4</v>
      </c>
      <c r="Y16">
        <f>(1/(U16/$U$25))*X16</f>
        <v>1.28729882261556E-4</v>
      </c>
    </row>
    <row r="17" spans="2:27" x14ac:dyDescent="0.2">
      <c r="B17" s="3">
        <v>72</v>
      </c>
      <c r="D17" t="e">
        <f t="shared" ref="D17:D25" si="16">LN($C$25/C17)</f>
        <v>#REF!</v>
      </c>
      <c r="F17">
        <v>475.47707214516043</v>
      </c>
      <c r="G17">
        <f t="shared" ref="G17:G25" si="17">LN($F$25/F17)</f>
        <v>5.0289436011152024E-2</v>
      </c>
      <c r="I17">
        <v>475.54867205635554</v>
      </c>
      <c r="J17">
        <f t="shared" ref="J17:J25" si="18">LN($I$25/I17)</f>
        <v>5.0138861935177949E-2</v>
      </c>
      <c r="L17" t="e">
        <f t="shared" si="13"/>
        <v>#REF!</v>
      </c>
      <c r="M17">
        <f t="shared" si="14"/>
        <v>5.0289436011152024E-2</v>
      </c>
      <c r="N17">
        <f>J17</f>
        <v>5.0138861935177949E-2</v>
      </c>
      <c r="O17" t="e">
        <f t="shared" ref="O17:O25" si="19">AVERAGE(L17:N17)</f>
        <v>#REF!</v>
      </c>
      <c r="P17" t="e">
        <f t="shared" si="15"/>
        <v>#REF!</v>
      </c>
      <c r="S17">
        <v>475.47707214516043</v>
      </c>
      <c r="T17">
        <v>475.54867205635554</v>
      </c>
      <c r="U17">
        <f t="shared" ref="U17:U24" si="20">AVERAGE(R17:T17)</f>
        <v>475.51287210075799</v>
      </c>
      <c r="V17">
        <f t="shared" ref="V17:V25" si="21">LN($U$25/U17)</f>
        <v>5.0214146139095958E-2</v>
      </c>
      <c r="W17">
        <f t="shared" ref="W17:W24" si="22">STDEV(R17:T17)/SQRT(2)</f>
        <v>3.579995559755389E-2</v>
      </c>
      <c r="X17">
        <f t="shared" ref="X17:X25" si="23">(U17/$U$25)*SQRT(((W17/U17)^2)+(($W$25/$U$25)^2))</f>
        <v>7.1599911195107773E-5</v>
      </c>
      <c r="Y17">
        <f>(1/(U17/$U$25))*X17</f>
        <v>7.5287037844830662E-5</v>
      </c>
    </row>
    <row r="18" spans="2:27" x14ac:dyDescent="0.2">
      <c r="B18" s="3">
        <v>48</v>
      </c>
      <c r="D18" t="e">
        <f t="shared" si="16"/>
        <v>#REF!</v>
      </c>
      <c r="F18">
        <v>480.2307154503527</v>
      </c>
      <c r="G18">
        <f t="shared" si="17"/>
        <v>4.0341452810684325E-2</v>
      </c>
      <c r="I18">
        <v>480.28643355781935</v>
      </c>
      <c r="J18">
        <f t="shared" si="18"/>
        <v>4.0225435917937195E-2</v>
      </c>
      <c r="L18" t="e">
        <f t="shared" si="13"/>
        <v>#REF!</v>
      </c>
      <c r="M18">
        <f t="shared" si="14"/>
        <v>4.0341452810684325E-2</v>
      </c>
      <c r="N18">
        <f t="shared" ref="N18:N25" si="24">J18</f>
        <v>4.0225435917937195E-2</v>
      </c>
      <c r="O18" t="e">
        <f t="shared" si="19"/>
        <v>#REF!</v>
      </c>
      <c r="P18" t="e">
        <f t="shared" si="15"/>
        <v>#REF!</v>
      </c>
      <c r="S18">
        <v>480.2307154503527</v>
      </c>
      <c r="T18">
        <v>480.28643355781935</v>
      </c>
      <c r="U18">
        <f t="shared" si="20"/>
        <v>480.25857450408603</v>
      </c>
      <c r="V18">
        <f t="shared" si="21"/>
        <v>4.0283442681820769E-2</v>
      </c>
      <c r="W18">
        <f t="shared" si="22"/>
        <v>2.7859053733322977E-2</v>
      </c>
      <c r="X18">
        <f t="shared" si="23"/>
        <v>5.5718107466645958E-5</v>
      </c>
      <c r="Y18">
        <f t="shared" ref="Y18:Y25" si="25">(1/(U18/$U$25))*X18</f>
        <v>5.8008446308512402E-5</v>
      </c>
      <c r="AA18" s="5"/>
    </row>
    <row r="19" spans="2:27" x14ac:dyDescent="0.2">
      <c r="B19" s="3">
        <v>24</v>
      </c>
      <c r="D19" t="e">
        <f t="shared" si="16"/>
        <v>#REF!</v>
      </c>
      <c r="F19">
        <v>482.40329837508062</v>
      </c>
      <c r="G19">
        <f t="shared" si="17"/>
        <v>3.5827615604977894E-2</v>
      </c>
      <c r="I19">
        <v>482.42998530179312</v>
      </c>
      <c r="J19">
        <f t="shared" si="18"/>
        <v>3.5772296355174149E-2</v>
      </c>
      <c r="L19" t="e">
        <f t="shared" si="13"/>
        <v>#REF!</v>
      </c>
      <c r="M19">
        <f t="shared" si="14"/>
        <v>3.5827615604977894E-2</v>
      </c>
      <c r="N19">
        <f t="shared" si="24"/>
        <v>3.5772296355174149E-2</v>
      </c>
      <c r="O19" t="e">
        <f t="shared" si="19"/>
        <v>#REF!</v>
      </c>
      <c r="P19" t="e">
        <f t="shared" si="15"/>
        <v>#REF!</v>
      </c>
      <c r="S19">
        <v>482.40329837508062</v>
      </c>
      <c r="T19">
        <v>482.42998530179312</v>
      </c>
      <c r="U19">
        <f t="shared" si="20"/>
        <v>482.41664183843687</v>
      </c>
      <c r="V19">
        <f t="shared" si="21"/>
        <v>3.5799955597548713E-2</v>
      </c>
      <c r="W19">
        <f t="shared" si="22"/>
        <v>1.3343463356250139E-2</v>
      </c>
      <c r="X19">
        <f t="shared" si="23"/>
        <v>2.6686926712500278E-5</v>
      </c>
      <c r="Y19">
        <f t="shared" si="25"/>
        <v>2.7659624894779054E-5</v>
      </c>
    </row>
    <row r="20" spans="2:27" x14ac:dyDescent="0.2">
      <c r="B20" s="3">
        <v>8</v>
      </c>
      <c r="D20" t="e">
        <f t="shared" si="16"/>
        <v>#REF!</v>
      </c>
      <c r="F20">
        <v>484.33302918598343</v>
      </c>
      <c r="G20">
        <f t="shared" si="17"/>
        <v>3.1835351491344095E-2</v>
      </c>
      <c r="I20">
        <v>484.34632813766626</v>
      </c>
      <c r="J20">
        <f t="shared" si="18"/>
        <v>3.1807893588823334E-2</v>
      </c>
      <c r="L20" t="e">
        <f t="shared" si="13"/>
        <v>#REF!</v>
      </c>
      <c r="M20">
        <f t="shared" si="14"/>
        <v>3.1835351491344095E-2</v>
      </c>
      <c r="N20">
        <f t="shared" si="24"/>
        <v>3.1807893588823334E-2</v>
      </c>
      <c r="O20" t="e">
        <f t="shared" si="19"/>
        <v>#REF!</v>
      </c>
      <c r="P20" t="e">
        <f t="shared" si="15"/>
        <v>#REF!</v>
      </c>
      <c r="S20">
        <v>484.33302918598343</v>
      </c>
      <c r="T20">
        <v>484.34632813766626</v>
      </c>
      <c r="U20">
        <f t="shared" si="20"/>
        <v>484.33967866182485</v>
      </c>
      <c r="V20">
        <f t="shared" si="21"/>
        <v>3.1821622445841836E-2</v>
      </c>
      <c r="W20">
        <f t="shared" si="22"/>
        <v>6.6494758414137323E-3</v>
      </c>
      <c r="X20">
        <f t="shared" si="23"/>
        <v>1.3298951682827466E-5</v>
      </c>
      <c r="Y20">
        <f t="shared" si="25"/>
        <v>1.3728951259548823E-5</v>
      </c>
    </row>
    <row r="21" spans="2:27" x14ac:dyDescent="0.2">
      <c r="B21" s="3">
        <v>4</v>
      </c>
      <c r="D21" t="e">
        <f t="shared" si="16"/>
        <v>#REF!</v>
      </c>
      <c r="F21">
        <v>486.17040910809436</v>
      </c>
      <c r="G21">
        <f t="shared" si="17"/>
        <v>2.8048899955257538E-2</v>
      </c>
      <c r="I21">
        <v>486.35502186233128</v>
      </c>
      <c r="J21">
        <f t="shared" si="18"/>
        <v>2.7669243546128486E-2</v>
      </c>
      <c r="L21" t="e">
        <f t="shared" si="13"/>
        <v>#REF!</v>
      </c>
      <c r="M21">
        <f t="shared" si="14"/>
        <v>2.8048899955257538E-2</v>
      </c>
      <c r="N21">
        <f t="shared" si="24"/>
        <v>2.7669243546128486E-2</v>
      </c>
      <c r="O21" t="e">
        <f t="shared" si="19"/>
        <v>#REF!</v>
      </c>
      <c r="P21" t="e">
        <f t="shared" si="15"/>
        <v>#REF!</v>
      </c>
      <c r="S21">
        <v>486.17040910809436</v>
      </c>
      <c r="T21">
        <v>486.35502186233128</v>
      </c>
      <c r="U21">
        <f t="shared" si="20"/>
        <v>486.26271548521282</v>
      </c>
      <c r="V21">
        <f t="shared" si="21"/>
        <v>2.7859053733319487E-2</v>
      </c>
      <c r="W21">
        <f t="shared" si="22"/>
        <v>9.2306377118461569E-2</v>
      </c>
      <c r="X21">
        <f t="shared" si="23"/>
        <v>1.8461275423692315E-4</v>
      </c>
      <c r="Y21">
        <f t="shared" si="25"/>
        <v>1.8982820228434437E-4</v>
      </c>
    </row>
    <row r="22" spans="2:27" x14ac:dyDescent="0.2">
      <c r="B22" s="3">
        <v>2</v>
      </c>
      <c r="D22" t="e">
        <f t="shared" si="16"/>
        <v>#REF!</v>
      </c>
      <c r="F22">
        <v>493.31839069500796</v>
      </c>
      <c r="G22">
        <f t="shared" si="17"/>
        <v>1.3453309922606287E-2</v>
      </c>
      <c r="I22">
        <v>493.42677531043995</v>
      </c>
      <c r="J22">
        <f t="shared" si="18"/>
        <v>1.3233628854784948E-2</v>
      </c>
      <c r="L22" t="e">
        <f t="shared" si="13"/>
        <v>#REF!</v>
      </c>
      <c r="M22">
        <f t="shared" si="14"/>
        <v>1.3453309922606287E-2</v>
      </c>
      <c r="N22">
        <f t="shared" si="24"/>
        <v>1.3233628854784948E-2</v>
      </c>
      <c r="O22" t="e">
        <f t="shared" si="19"/>
        <v>#REF!</v>
      </c>
      <c r="P22" t="e">
        <f t="shared" si="15"/>
        <v>#REF!</v>
      </c>
      <c r="S22">
        <v>493.31839069500796</v>
      </c>
      <c r="T22">
        <v>493.42677531043995</v>
      </c>
      <c r="U22">
        <f t="shared" si="20"/>
        <v>493.37258300272396</v>
      </c>
      <c r="V22">
        <f t="shared" si="21"/>
        <v>1.3343463356224151E-2</v>
      </c>
      <c r="W22">
        <f t="shared" si="22"/>
        <v>5.4192307715993586E-2</v>
      </c>
      <c r="X22">
        <f t="shared" si="23"/>
        <v>1.0838461543198718E-4</v>
      </c>
      <c r="Y22">
        <f t="shared" si="25"/>
        <v>1.098405334689917E-4</v>
      </c>
    </row>
    <row r="23" spans="2:27" x14ac:dyDescent="0.2">
      <c r="B23" s="3">
        <v>1</v>
      </c>
      <c r="D23" t="e">
        <f t="shared" si="16"/>
        <v>#REF!</v>
      </c>
      <c r="F23">
        <v>494.98735211264898</v>
      </c>
      <c r="G23">
        <f t="shared" si="17"/>
        <v>1.0075887467518954E-2</v>
      </c>
      <c r="I23">
        <v>495.07152239143693</v>
      </c>
      <c r="J23">
        <f t="shared" si="18"/>
        <v>9.905856611459157E-3</v>
      </c>
      <c r="L23" t="e">
        <f t="shared" si="13"/>
        <v>#REF!</v>
      </c>
      <c r="M23">
        <f t="shared" si="14"/>
        <v>1.0075887467518954E-2</v>
      </c>
      <c r="N23">
        <f t="shared" si="24"/>
        <v>9.905856611459157E-3</v>
      </c>
      <c r="O23" t="e">
        <f t="shared" si="19"/>
        <v>#REF!</v>
      </c>
      <c r="P23" t="e">
        <f t="shared" si="15"/>
        <v>#REF!</v>
      </c>
      <c r="S23">
        <v>494.98735211264898</v>
      </c>
      <c r="T23">
        <v>495.07152239143693</v>
      </c>
      <c r="U23">
        <f t="shared" si="20"/>
        <v>495.02943725204295</v>
      </c>
      <c r="V23">
        <f t="shared" si="21"/>
        <v>9.9908684256776199E-3</v>
      </c>
      <c r="W23">
        <f t="shared" si="22"/>
        <v>4.2085139393975617E-2</v>
      </c>
      <c r="X23">
        <f t="shared" si="23"/>
        <v>8.4170278787951236E-5</v>
      </c>
      <c r="Y23">
        <f t="shared" si="25"/>
        <v>8.5015427825048878E-5</v>
      </c>
    </row>
    <row r="24" spans="2:27" x14ac:dyDescent="0.2">
      <c r="B24" s="3">
        <v>0.5</v>
      </c>
      <c r="D24" t="e">
        <f t="shared" si="16"/>
        <v>#REF!</v>
      </c>
      <c r="F24">
        <v>496.66620893887591</v>
      </c>
      <c r="G24">
        <f t="shared" si="17"/>
        <v>6.6899097507998927E-3</v>
      </c>
      <c r="I24">
        <v>496.70637406384799</v>
      </c>
      <c r="J24">
        <f t="shared" si="18"/>
        <v>6.6090435668902676E-3</v>
      </c>
      <c r="L24" t="e">
        <f t="shared" si="13"/>
        <v>#REF!</v>
      </c>
      <c r="M24">
        <f t="shared" si="14"/>
        <v>6.6899097507998927E-3</v>
      </c>
      <c r="N24">
        <f t="shared" si="24"/>
        <v>6.6090435668902676E-3</v>
      </c>
      <c r="O24" t="e">
        <f t="shared" si="19"/>
        <v>#REF!</v>
      </c>
      <c r="P24" t="e">
        <f t="shared" si="15"/>
        <v>#REF!</v>
      </c>
      <c r="S24">
        <v>496.66620893887591</v>
      </c>
      <c r="T24">
        <v>496.70637406384799</v>
      </c>
      <c r="U24">
        <f t="shared" si="20"/>
        <v>496.68629150136195</v>
      </c>
      <c r="V24">
        <f t="shared" si="21"/>
        <v>6.6494758414276855E-3</v>
      </c>
      <c r="W24">
        <f t="shared" si="22"/>
        <v>2.0082562486038569E-2</v>
      </c>
      <c r="X24">
        <f t="shared" si="23"/>
        <v>4.0165124972077133E-5</v>
      </c>
      <c r="Y24">
        <f t="shared" si="25"/>
        <v>4.0433091932805034E-5</v>
      </c>
    </row>
    <row r="25" spans="2:27" x14ac:dyDescent="0.2">
      <c r="B25" s="3">
        <v>0</v>
      </c>
      <c r="C25" t="e">
        <f t="shared" ref="C25" si="26">#REF!</f>
        <v>#REF!</v>
      </c>
      <c r="D25" t="e">
        <f t="shared" si="16"/>
        <v>#REF!</v>
      </c>
      <c r="F25">
        <v>500</v>
      </c>
      <c r="G25">
        <f t="shared" si="17"/>
        <v>0</v>
      </c>
      <c r="I25">
        <v>500</v>
      </c>
      <c r="J25">
        <f t="shared" si="18"/>
        <v>0</v>
      </c>
      <c r="L25" t="e">
        <f t="shared" si="13"/>
        <v>#REF!</v>
      </c>
      <c r="M25">
        <f t="shared" si="14"/>
        <v>0</v>
      </c>
      <c r="N25">
        <f t="shared" si="24"/>
        <v>0</v>
      </c>
      <c r="O25" t="e">
        <f t="shared" si="19"/>
        <v>#REF!</v>
      </c>
      <c r="P25" t="e">
        <f t="shared" si="15"/>
        <v>#REF!</v>
      </c>
      <c r="S25">
        <v>500</v>
      </c>
      <c r="T25">
        <v>500</v>
      </c>
      <c r="U25">
        <f>AVERAGE(R25:T25)</f>
        <v>500</v>
      </c>
      <c r="V25">
        <f t="shared" si="21"/>
        <v>0</v>
      </c>
      <c r="W25">
        <f>STDEV(R25:T25)/SQRT(2)</f>
        <v>0</v>
      </c>
      <c r="X25">
        <f t="shared" si="23"/>
        <v>0</v>
      </c>
      <c r="Y25">
        <f t="shared" si="25"/>
        <v>0</v>
      </c>
    </row>
    <row r="28" spans="2:27" x14ac:dyDescent="0.2">
      <c r="B28" t="s">
        <v>0</v>
      </c>
      <c r="D28" t="s">
        <v>6</v>
      </c>
      <c r="G28" t="s">
        <v>6</v>
      </c>
      <c r="J28" t="s">
        <v>6</v>
      </c>
      <c r="L28" s="1" t="s">
        <v>7</v>
      </c>
      <c r="M28" s="1" t="s">
        <v>8</v>
      </c>
      <c r="N28" s="1" t="s">
        <v>9</v>
      </c>
      <c r="O28" t="s">
        <v>4</v>
      </c>
      <c r="P28" t="s">
        <v>5</v>
      </c>
      <c r="R28" t="s">
        <v>1</v>
      </c>
      <c r="S28" t="s">
        <v>2</v>
      </c>
      <c r="T28" t="s">
        <v>3</v>
      </c>
      <c r="U28" t="s">
        <v>4</v>
      </c>
      <c r="V28" t="s">
        <v>6</v>
      </c>
    </row>
    <row r="29" spans="2:27" x14ac:dyDescent="0.2">
      <c r="B29" s="3">
        <v>96</v>
      </c>
      <c r="C29">
        <v>89.365365655288997</v>
      </c>
      <c r="D29">
        <f>LN($C$38/C29)</f>
        <v>0.11243698764831851</v>
      </c>
      <c r="F29">
        <v>69.040408418782022</v>
      </c>
      <c r="G29">
        <f>LN($F$38/F29)</f>
        <v>0.37047822354701487</v>
      </c>
      <c r="I29">
        <v>73.732149065935388</v>
      </c>
      <c r="J29">
        <f>LN($I$38/I29)</f>
        <v>0.30473126662974725</v>
      </c>
      <c r="L29">
        <f t="shared" ref="L29:L38" si="27">D29</f>
        <v>0.11243698764831851</v>
      </c>
      <c r="M29">
        <f t="shared" ref="M29:M38" si="28">G29</f>
        <v>0.37047822354701487</v>
      </c>
      <c r="N29">
        <f>J29</f>
        <v>0.30473126662974725</v>
      </c>
      <c r="O29">
        <f>AVERAGE(L29:N29)</f>
        <v>0.26254882594169354</v>
      </c>
      <c r="P29">
        <f t="shared" ref="P29:P38" si="29">STDEV(L29:N29)</f>
        <v>0.13409264924980979</v>
      </c>
      <c r="R29">
        <f>C29</f>
        <v>89.365365655288997</v>
      </c>
      <c r="S29">
        <f>F29</f>
        <v>69.040408418782022</v>
      </c>
      <c r="T29">
        <f>I29</f>
        <v>73.732149065935388</v>
      </c>
      <c r="U29">
        <f>AVERAGE(R29:T29)</f>
        <v>77.379307713335479</v>
      </c>
      <c r="V29">
        <f>LN($U$38/U29)</f>
        <v>0.25645078333967569</v>
      </c>
      <c r="W29">
        <f>STDEV(R29:T29)/SQRT(3)</f>
        <v>6.1441651539200786</v>
      </c>
      <c r="X29">
        <f>(U29/$U$38)*SQRT(((W29/U29)^2)+(($W$38/$U$38)^2))</f>
        <v>6.1441651539200788E-2</v>
      </c>
      <c r="Y29">
        <f>(1/(U29/$U$38))*X29</f>
        <v>7.9403206561141138E-2</v>
      </c>
    </row>
    <row r="30" spans="2:27" x14ac:dyDescent="0.2">
      <c r="B30" s="3">
        <v>72</v>
      </c>
      <c r="C30">
        <v>99.066316888785735</v>
      </c>
      <c r="D30">
        <f t="shared" ref="D30:D38" si="30">LN($C$38/C30)</f>
        <v>9.3806925511408425E-3</v>
      </c>
      <c r="F30">
        <v>73.660082359474103</v>
      </c>
      <c r="G30">
        <f t="shared" ref="G30:G38" si="31">LN($F$38/F30)</f>
        <v>0.3057091568687002</v>
      </c>
      <c r="I30">
        <v>83.575522188284339</v>
      </c>
      <c r="J30">
        <f t="shared" ref="J30:J38" si="32">LN($I$38/I30)</f>
        <v>0.17941950556164196</v>
      </c>
      <c r="L30">
        <f t="shared" si="27"/>
        <v>9.3806925511408425E-3</v>
      </c>
      <c r="M30">
        <f t="shared" si="28"/>
        <v>0.3057091568687002</v>
      </c>
      <c r="N30">
        <f>J30</f>
        <v>0.17941950556164196</v>
      </c>
      <c r="O30">
        <f t="shared" ref="O30:O38" si="33">AVERAGE(L30:N30)</f>
        <v>0.16483645166049432</v>
      </c>
      <c r="P30">
        <f t="shared" si="29"/>
        <v>0.14870150902735857</v>
      </c>
      <c r="R30">
        <f t="shared" ref="R30:R38" si="34">C30</f>
        <v>99.066316888785735</v>
      </c>
      <c r="S30">
        <f t="shared" ref="S30:S38" si="35">F30</f>
        <v>73.660082359474103</v>
      </c>
      <c r="T30">
        <f t="shared" ref="T30:T38" si="36">I30</f>
        <v>83.575522188284339</v>
      </c>
      <c r="U30">
        <f t="shared" ref="U30:U38" si="37">AVERAGE(R30:T30)</f>
        <v>85.433973812181378</v>
      </c>
      <c r="V30">
        <f t="shared" ref="V30:V38" si="38">LN($U$38/U30)</f>
        <v>0.15742634448811924</v>
      </c>
      <c r="W30">
        <f t="shared" ref="W30:W38" si="39">STDEV(R30:T30)/SQRT(3)</f>
        <v>7.3927795870559834</v>
      </c>
      <c r="X30">
        <f t="shared" ref="X30:X38" si="40">(U30/$U$38)*SQRT(((W30/U30)^2)+(($W$38/$U$38)^2))</f>
        <v>7.3927795870559823E-2</v>
      </c>
      <c r="Y30">
        <f t="shared" ref="Y30:Y38" si="41">(1/(U30/$U$38))*X30</f>
        <v>8.6532081526587062E-2</v>
      </c>
    </row>
    <row r="31" spans="2:27" x14ac:dyDescent="0.2">
      <c r="B31" s="3">
        <v>48</v>
      </c>
      <c r="C31">
        <v>100</v>
      </c>
      <c r="D31">
        <f t="shared" si="30"/>
        <v>0</v>
      </c>
      <c r="F31">
        <v>77.1630594686888</v>
      </c>
      <c r="G31">
        <f t="shared" si="31"/>
        <v>0.25924934776866854</v>
      </c>
      <c r="I31">
        <v>86.70592000015931</v>
      </c>
      <c r="J31">
        <f t="shared" si="32"/>
        <v>0.14264802310060937</v>
      </c>
      <c r="L31">
        <f t="shared" si="27"/>
        <v>0</v>
      </c>
      <c r="M31">
        <f t="shared" si="28"/>
        <v>0.25924934776866854</v>
      </c>
      <c r="N31">
        <f t="shared" ref="N31:N38" si="42">J31</f>
        <v>0.14264802310060937</v>
      </c>
      <c r="O31">
        <f t="shared" si="33"/>
        <v>0.1339657902897593</v>
      </c>
      <c r="P31">
        <f t="shared" si="29"/>
        <v>0.12984256603501168</v>
      </c>
      <c r="R31">
        <f t="shared" si="34"/>
        <v>100</v>
      </c>
      <c r="S31">
        <f t="shared" si="35"/>
        <v>77.1630594686888</v>
      </c>
      <c r="T31">
        <f t="shared" si="36"/>
        <v>86.70592000015931</v>
      </c>
      <c r="U31">
        <f t="shared" si="37"/>
        <v>87.956326489616046</v>
      </c>
      <c r="V31">
        <f t="shared" si="38"/>
        <v>0.12832978459320057</v>
      </c>
      <c r="W31">
        <f t="shared" si="39"/>
        <v>6.6220364566427152</v>
      </c>
      <c r="X31">
        <f t="shared" si="40"/>
        <v>6.6220364566427145E-2</v>
      </c>
      <c r="Y31">
        <f t="shared" si="41"/>
        <v>7.5287778843566175E-2</v>
      </c>
    </row>
    <row r="32" spans="2:27" x14ac:dyDescent="0.2">
      <c r="B32" s="3">
        <v>24</v>
      </c>
      <c r="C32">
        <v>100</v>
      </c>
      <c r="D32">
        <f t="shared" si="30"/>
        <v>0</v>
      </c>
      <c r="F32">
        <v>92.057002174112412</v>
      </c>
      <c r="G32">
        <f t="shared" si="31"/>
        <v>8.2762211955925855E-2</v>
      </c>
      <c r="I32">
        <v>100</v>
      </c>
      <c r="J32">
        <f t="shared" si="32"/>
        <v>0</v>
      </c>
      <c r="L32">
        <f t="shared" si="27"/>
        <v>0</v>
      </c>
      <c r="M32">
        <f t="shared" si="28"/>
        <v>8.2762211955925855E-2</v>
      </c>
      <c r="N32">
        <f t="shared" si="42"/>
        <v>0</v>
      </c>
      <c r="O32">
        <f t="shared" si="33"/>
        <v>2.7587403985308619E-2</v>
      </c>
      <c r="P32">
        <f t="shared" si="29"/>
        <v>4.7782785351482657E-2</v>
      </c>
      <c r="R32">
        <f t="shared" si="34"/>
        <v>100</v>
      </c>
      <c r="S32">
        <f t="shared" si="35"/>
        <v>92.057002174112412</v>
      </c>
      <c r="T32">
        <f t="shared" si="36"/>
        <v>100</v>
      </c>
      <c r="U32">
        <f t="shared" si="37"/>
        <v>97.352334058037471</v>
      </c>
      <c r="V32">
        <f t="shared" si="38"/>
        <v>2.6833478514440491E-2</v>
      </c>
      <c r="W32">
        <f t="shared" si="39"/>
        <v>2.6476659419625292</v>
      </c>
      <c r="X32">
        <f t="shared" si="40"/>
        <v>2.6476659419625292E-2</v>
      </c>
      <c r="Y32">
        <f t="shared" si="41"/>
        <v>2.7196738194115607E-2</v>
      </c>
    </row>
    <row r="33" spans="2:25" x14ac:dyDescent="0.2">
      <c r="B33" s="3">
        <v>8</v>
      </c>
      <c r="C33">
        <v>100</v>
      </c>
      <c r="D33">
        <f t="shared" si="30"/>
        <v>0</v>
      </c>
      <c r="F33">
        <v>93.053204149590727</v>
      </c>
      <c r="G33">
        <f t="shared" si="31"/>
        <v>7.199876878457051E-2</v>
      </c>
      <c r="I33">
        <v>100</v>
      </c>
      <c r="J33">
        <f>LN($I$38/I33)</f>
        <v>0</v>
      </c>
      <c r="L33">
        <f t="shared" si="27"/>
        <v>0</v>
      </c>
      <c r="M33">
        <f t="shared" si="28"/>
        <v>7.199876878457051E-2</v>
      </c>
      <c r="N33">
        <f t="shared" si="42"/>
        <v>0</v>
      </c>
      <c r="O33">
        <f t="shared" si="33"/>
        <v>2.3999589594856836E-2</v>
      </c>
      <c r="P33">
        <f t="shared" si="29"/>
        <v>4.1568508539093413E-2</v>
      </c>
      <c r="R33">
        <f t="shared" si="34"/>
        <v>100</v>
      </c>
      <c r="S33">
        <f t="shared" si="35"/>
        <v>93.053204149590727</v>
      </c>
      <c r="T33">
        <f t="shared" si="36"/>
        <v>100</v>
      </c>
      <c r="U33">
        <f t="shared" si="37"/>
        <v>97.684401383196914</v>
      </c>
      <c r="V33">
        <f t="shared" si="38"/>
        <v>2.342829799523994E-2</v>
      </c>
      <c r="W33">
        <f t="shared" si="39"/>
        <v>2.3155986168030913</v>
      </c>
      <c r="X33">
        <f t="shared" si="40"/>
        <v>2.3155986168030916E-2</v>
      </c>
      <c r="Y33">
        <f t="shared" si="41"/>
        <v>2.3704896421686081E-2</v>
      </c>
    </row>
    <row r="34" spans="2:25" x14ac:dyDescent="0.2">
      <c r="B34" s="3">
        <v>4</v>
      </c>
      <c r="C34">
        <v>100</v>
      </c>
      <c r="D34">
        <f t="shared" si="30"/>
        <v>0</v>
      </c>
      <c r="F34">
        <v>94.116538051819518</v>
      </c>
      <c r="G34">
        <f t="shared" si="31"/>
        <v>6.0636405085274528E-2</v>
      </c>
      <c r="I34">
        <v>100</v>
      </c>
      <c r="J34">
        <f t="shared" si="32"/>
        <v>0</v>
      </c>
      <c r="L34">
        <f t="shared" si="27"/>
        <v>0</v>
      </c>
      <c r="M34">
        <f t="shared" si="28"/>
        <v>6.0636405085274528E-2</v>
      </c>
      <c r="N34">
        <f t="shared" si="42"/>
        <v>0</v>
      </c>
      <c r="O34">
        <f t="shared" si="33"/>
        <v>2.0212135028424841E-2</v>
      </c>
      <c r="P34">
        <f t="shared" si="29"/>
        <v>3.5008444798674439E-2</v>
      </c>
      <c r="R34">
        <f t="shared" si="34"/>
        <v>100</v>
      </c>
      <c r="S34">
        <f t="shared" si="35"/>
        <v>94.116538051819518</v>
      </c>
      <c r="T34">
        <f t="shared" si="36"/>
        <v>100</v>
      </c>
      <c r="U34">
        <f t="shared" si="37"/>
        <v>98.038846017273173</v>
      </c>
      <c r="V34">
        <f t="shared" si="38"/>
        <v>1.9806397927102114E-2</v>
      </c>
      <c r="W34">
        <f t="shared" si="39"/>
        <v>1.9611539827268276</v>
      </c>
      <c r="X34">
        <f t="shared" si="40"/>
        <v>1.9611539827268275E-2</v>
      </c>
      <c r="Y34">
        <f t="shared" si="41"/>
        <v>2.0003846050791925E-2</v>
      </c>
    </row>
    <row r="35" spans="2:25" x14ac:dyDescent="0.2">
      <c r="B35" s="3">
        <v>2</v>
      </c>
      <c r="C35">
        <v>100</v>
      </c>
      <c r="D35">
        <f t="shared" si="30"/>
        <v>0</v>
      </c>
      <c r="F35">
        <v>94.644437408448411</v>
      </c>
      <c r="G35">
        <f t="shared" si="31"/>
        <v>5.504308017655294E-2</v>
      </c>
      <c r="I35">
        <v>100</v>
      </c>
      <c r="J35">
        <f t="shared" si="32"/>
        <v>0</v>
      </c>
      <c r="L35">
        <f t="shared" si="27"/>
        <v>0</v>
      </c>
      <c r="M35">
        <f t="shared" si="28"/>
        <v>5.504308017655294E-2</v>
      </c>
      <c r="N35">
        <f t="shared" si="42"/>
        <v>0</v>
      </c>
      <c r="O35">
        <f t="shared" si="33"/>
        <v>1.8347693392184315E-2</v>
      </c>
      <c r="P35">
        <f t="shared" si="29"/>
        <v>3.1779137156958993E-2</v>
      </c>
      <c r="R35">
        <f t="shared" si="34"/>
        <v>100</v>
      </c>
      <c r="S35">
        <f t="shared" si="35"/>
        <v>94.644437408448411</v>
      </c>
      <c r="T35">
        <f t="shared" si="36"/>
        <v>100</v>
      </c>
      <c r="U35">
        <f t="shared" si="37"/>
        <v>98.214812469482808</v>
      </c>
      <c r="V35">
        <f t="shared" si="38"/>
        <v>1.8013142191417721E-2</v>
      </c>
      <c r="W35">
        <f t="shared" si="39"/>
        <v>1.7851875305171965</v>
      </c>
      <c r="X35">
        <f t="shared" si="40"/>
        <v>1.7851875305171964E-2</v>
      </c>
      <c r="Y35">
        <f t="shared" si="41"/>
        <v>1.8176357370451507E-2</v>
      </c>
    </row>
    <row r="36" spans="2:25" x14ac:dyDescent="0.2">
      <c r="B36" s="3">
        <v>1</v>
      </c>
      <c r="C36">
        <v>99.705957756258002</v>
      </c>
      <c r="D36">
        <f t="shared" si="30"/>
        <v>2.944753972587975E-3</v>
      </c>
      <c r="F36">
        <v>93.429000302756577</v>
      </c>
      <c r="G36">
        <f t="shared" si="31"/>
        <v>6.7968393200264363E-2</v>
      </c>
      <c r="I36">
        <v>99.554443798800818</v>
      </c>
      <c r="J36">
        <f t="shared" si="32"/>
        <v>4.4655176112791857E-3</v>
      </c>
      <c r="L36">
        <f t="shared" si="27"/>
        <v>2.944753972587975E-3</v>
      </c>
      <c r="M36">
        <f t="shared" si="28"/>
        <v>6.7968393200264363E-2</v>
      </c>
      <c r="N36">
        <f t="shared" si="42"/>
        <v>4.4655176112791857E-3</v>
      </c>
      <c r="O36">
        <f t="shared" si="33"/>
        <v>2.5126221594710507E-2</v>
      </c>
      <c r="P36">
        <f t="shared" si="29"/>
        <v>3.7110199829979158E-2</v>
      </c>
      <c r="R36">
        <f t="shared" si="34"/>
        <v>99.705957756258002</v>
      </c>
      <c r="S36">
        <f t="shared" si="35"/>
        <v>93.429000302756577</v>
      </c>
      <c r="T36">
        <f t="shared" si="36"/>
        <v>99.554443798800818</v>
      </c>
      <c r="U36">
        <f t="shared" si="37"/>
        <v>97.563133952605142</v>
      </c>
      <c r="V36">
        <f t="shared" si="38"/>
        <v>2.4670489820879035E-2</v>
      </c>
      <c r="W36">
        <f t="shared" si="39"/>
        <v>2.0675295157855818</v>
      </c>
      <c r="X36">
        <f t="shared" si="40"/>
        <v>2.0675295157855818E-2</v>
      </c>
      <c r="Y36">
        <f t="shared" si="41"/>
        <v>2.119170871232939E-2</v>
      </c>
    </row>
    <row r="37" spans="2:25" x14ac:dyDescent="0.2">
      <c r="B37" s="3">
        <v>0.5</v>
      </c>
      <c r="C37">
        <v>98.698225360464193</v>
      </c>
      <c r="D37">
        <f t="shared" si="30"/>
        <v>1.3103219847441033E-2</v>
      </c>
      <c r="F37">
        <v>92.160906384354803</v>
      </c>
      <c r="G37">
        <f t="shared" si="31"/>
        <v>8.1634154189188998E-2</v>
      </c>
      <c r="I37">
        <v>98.054551652506987</v>
      </c>
      <c r="J37">
        <f t="shared" si="32"/>
        <v>1.9646212674013334E-2</v>
      </c>
      <c r="L37">
        <f t="shared" si="27"/>
        <v>1.3103219847441033E-2</v>
      </c>
      <c r="M37">
        <f t="shared" si="28"/>
        <v>8.1634154189188998E-2</v>
      </c>
      <c r="N37">
        <f t="shared" si="42"/>
        <v>1.9646212674013334E-2</v>
      </c>
      <c r="O37">
        <f t="shared" si="33"/>
        <v>3.8127862236881117E-2</v>
      </c>
      <c r="P37">
        <f t="shared" si="29"/>
        <v>3.7819317396824217E-2</v>
      </c>
      <c r="R37">
        <f t="shared" si="34"/>
        <v>98.698225360464193</v>
      </c>
      <c r="S37">
        <f t="shared" si="35"/>
        <v>92.160906384354803</v>
      </c>
      <c r="T37">
        <f t="shared" si="36"/>
        <v>98.054551652506987</v>
      </c>
      <c r="U37">
        <f t="shared" si="37"/>
        <v>96.304561132442004</v>
      </c>
      <c r="V37">
        <f t="shared" si="38"/>
        <v>3.7654504521195634E-2</v>
      </c>
      <c r="W37">
        <f t="shared" si="39"/>
        <v>2.0801430210515166</v>
      </c>
      <c r="X37">
        <f t="shared" si="40"/>
        <v>2.0801430210515167E-2</v>
      </c>
      <c r="Y37">
        <f t="shared" si="41"/>
        <v>2.1599631383926024E-2</v>
      </c>
    </row>
    <row r="38" spans="2:25" x14ac:dyDescent="0.2">
      <c r="B38" s="3">
        <v>0</v>
      </c>
      <c r="C38">
        <v>100</v>
      </c>
      <c r="D38">
        <f t="shared" si="30"/>
        <v>0</v>
      </c>
      <c r="F38">
        <v>99.999999999999972</v>
      </c>
      <c r="G38">
        <f t="shared" si="31"/>
        <v>0</v>
      </c>
      <c r="I38">
        <v>100</v>
      </c>
      <c r="J38">
        <f t="shared" si="32"/>
        <v>0</v>
      </c>
      <c r="L38">
        <f t="shared" si="27"/>
        <v>0</v>
      </c>
      <c r="M38">
        <f t="shared" si="28"/>
        <v>0</v>
      </c>
      <c r="N38">
        <f t="shared" si="42"/>
        <v>0</v>
      </c>
      <c r="O38">
        <f t="shared" si="33"/>
        <v>0</v>
      </c>
      <c r="P38">
        <f t="shared" si="29"/>
        <v>0</v>
      </c>
      <c r="R38">
        <f t="shared" si="34"/>
        <v>100</v>
      </c>
      <c r="S38">
        <f t="shared" si="35"/>
        <v>99.999999999999972</v>
      </c>
      <c r="T38">
        <f t="shared" si="36"/>
        <v>100</v>
      </c>
      <c r="U38">
        <f t="shared" si="37"/>
        <v>100</v>
      </c>
      <c r="V38">
        <f t="shared" si="38"/>
        <v>0</v>
      </c>
      <c r="W38">
        <f t="shared" si="39"/>
        <v>1.1603114287023092E-14</v>
      </c>
      <c r="X38">
        <f t="shared" si="40"/>
        <v>1.640928159047308E-16</v>
      </c>
      <c r="Y38">
        <f t="shared" si="41"/>
        <v>1.640928159047308E-16</v>
      </c>
    </row>
    <row r="41" spans="2:25" x14ac:dyDescent="0.2">
      <c r="B41" t="s">
        <v>0</v>
      </c>
      <c r="D41" t="s">
        <v>6</v>
      </c>
      <c r="G41" t="s">
        <v>6</v>
      </c>
      <c r="J41" t="s">
        <v>6</v>
      </c>
      <c r="L41" s="1" t="s">
        <v>7</v>
      </c>
      <c r="M41" s="1" t="s">
        <v>8</v>
      </c>
      <c r="N41" s="1" t="s">
        <v>9</v>
      </c>
      <c r="O41" t="s">
        <v>4</v>
      </c>
      <c r="P41" t="s">
        <v>5</v>
      </c>
      <c r="R41" t="s">
        <v>1</v>
      </c>
      <c r="S41" t="s">
        <v>2</v>
      </c>
      <c r="T41" t="s">
        <v>3</v>
      </c>
      <c r="U41" t="s">
        <v>4</v>
      </c>
      <c r="V41" t="s">
        <v>6</v>
      </c>
    </row>
    <row r="42" spans="2:25" x14ac:dyDescent="0.2">
      <c r="B42" s="3">
        <v>96</v>
      </c>
      <c r="C42">
        <v>17.700985217765325</v>
      </c>
      <c r="D42">
        <f>LN($C$51/C42)</f>
        <v>0.12211197350264058</v>
      </c>
      <c r="F42">
        <v>13.856450458964606</v>
      </c>
      <c r="G42">
        <f>LN($F$51/F42)</f>
        <v>0.36698141223315001</v>
      </c>
      <c r="I42">
        <v>8.8673406145849007</v>
      </c>
      <c r="J42">
        <f>LN($I$51/I42)</f>
        <v>0.81335734015928718</v>
      </c>
      <c r="L42">
        <f t="shared" ref="L42:L51" si="43">D42</f>
        <v>0.12211197350264058</v>
      </c>
      <c r="M42">
        <f t="shared" ref="M42:M51" si="44">G42</f>
        <v>0.36698141223315001</v>
      </c>
      <c r="N42">
        <f>J42</f>
        <v>0.81335734015928718</v>
      </c>
      <c r="O42">
        <f>AVERAGE(L42:N42)</f>
        <v>0.43415024196502588</v>
      </c>
      <c r="P42">
        <f>STDEV(L42:N42)</f>
        <v>0.35048363442068564</v>
      </c>
      <c r="R42">
        <f>C42</f>
        <v>17.700985217765325</v>
      </c>
      <c r="S42">
        <f>F42</f>
        <v>13.856450458964606</v>
      </c>
      <c r="T42">
        <f>I42</f>
        <v>8.8673406145849007</v>
      </c>
      <c r="U42">
        <f>AVERAGE(R42:T42)</f>
        <v>13.474925430438276</v>
      </c>
      <c r="V42">
        <f>LN($U$51/U42)</f>
        <v>0.39490169069347969</v>
      </c>
      <c r="W42">
        <f>STDEV(R42:T42)/SQRT(3)</f>
        <v>2.5571788005774843</v>
      </c>
      <c r="X42">
        <f>(U42/$U$51)*SQRT(((W42/U42)^2)+(($W$51/$U$51)^2))</f>
        <v>0.12785894002887421</v>
      </c>
      <c r="Y42">
        <f>(1/(U42/$U$51))*X42</f>
        <v>0.18977313186469419</v>
      </c>
    </row>
    <row r="43" spans="2:25" x14ac:dyDescent="0.2">
      <c r="B43" s="3">
        <v>72</v>
      </c>
      <c r="C43">
        <v>18.521761524994265</v>
      </c>
      <c r="D43">
        <f t="shared" ref="D43:D51" si="45">LN($C$51/C43)</f>
        <v>7.6785934118566795E-2</v>
      </c>
      <c r="F43">
        <v>15.483504322766475</v>
      </c>
      <c r="G43">
        <f t="shared" ref="G43:G51" si="46">LN($F$51/F43)</f>
        <v>0.25595705357222109</v>
      </c>
      <c r="I43">
        <v>8.9469462534661908</v>
      </c>
      <c r="J43">
        <f t="shared" ref="J43:J51" si="47">LN($I$51/I43)</f>
        <v>0.80442000021947502</v>
      </c>
      <c r="L43">
        <f t="shared" si="43"/>
        <v>7.6785934118566795E-2</v>
      </c>
      <c r="M43">
        <f t="shared" si="44"/>
        <v>0.25595705357222109</v>
      </c>
      <c r="N43">
        <f>J43</f>
        <v>0.80442000021947502</v>
      </c>
      <c r="O43">
        <f t="shared" ref="O43:O51" si="48">AVERAGE(L43:N43)</f>
        <v>0.37905432930342098</v>
      </c>
      <c r="P43">
        <f t="shared" ref="P43:P51" si="49">STDEV(L43:N43)</f>
        <v>0.379114149046125</v>
      </c>
      <c r="R43">
        <f t="shared" ref="R43:R51" si="50">C43</f>
        <v>18.521761524994265</v>
      </c>
      <c r="S43">
        <f t="shared" ref="S43:S51" si="51">F43</f>
        <v>15.483504322766475</v>
      </c>
      <c r="T43">
        <f t="shared" ref="T43:T51" si="52">I43</f>
        <v>8.9469462534661908</v>
      </c>
      <c r="U43">
        <f t="shared" ref="U43:U51" si="53">AVERAGE(R43:T43)</f>
        <v>14.317404033742312</v>
      </c>
      <c r="V43">
        <f t="shared" ref="V43:V51" si="54">LN($U$51/U43)</f>
        <v>0.33425641101505521</v>
      </c>
      <c r="W43">
        <f t="shared" ref="W43:W51" si="55">STDEV(R43:T43)/SQRT(3)</f>
        <v>2.8248371212053063</v>
      </c>
      <c r="X43">
        <f t="shared" ref="X43:X51" si="56">(U43/$U$51)*SQRT(((W43/U43)^2)+(($W$51/$U$51)^2))</f>
        <v>0.14124185606026532</v>
      </c>
      <c r="Y43">
        <f t="shared" ref="Y43:Y51" si="57">(1/(U43/$U$51))*X43</f>
        <v>0.19730092931287804</v>
      </c>
    </row>
    <row r="44" spans="2:25" x14ac:dyDescent="0.2">
      <c r="B44" s="3">
        <v>48</v>
      </c>
      <c r="C44">
        <v>18.88579501628881</v>
      </c>
      <c r="D44">
        <f t="shared" si="45"/>
        <v>5.7322220510827054E-2</v>
      </c>
      <c r="F44">
        <v>18.763782213884397</v>
      </c>
      <c r="G44">
        <f t="shared" si="46"/>
        <v>6.3803739748378607E-2</v>
      </c>
      <c r="I44">
        <v>9.6052058163979499</v>
      </c>
      <c r="J44">
        <f t="shared" si="47"/>
        <v>0.73342704951537041</v>
      </c>
      <c r="L44">
        <f t="shared" si="43"/>
        <v>5.7322220510827054E-2</v>
      </c>
      <c r="M44">
        <f t="shared" si="44"/>
        <v>6.3803739748378607E-2</v>
      </c>
      <c r="N44">
        <f t="shared" ref="N44:N51" si="58">J44</f>
        <v>0.73342704951537041</v>
      </c>
      <c r="O44">
        <f t="shared" si="48"/>
        <v>0.28485100325819201</v>
      </c>
      <c r="P44">
        <f t="shared" si="49"/>
        <v>0.38849176886994446</v>
      </c>
      <c r="R44">
        <f t="shared" si="50"/>
        <v>18.88579501628881</v>
      </c>
      <c r="S44">
        <f t="shared" si="51"/>
        <v>18.763782213884397</v>
      </c>
      <c r="T44">
        <f t="shared" si="52"/>
        <v>9.6052058163979499</v>
      </c>
      <c r="U44">
        <f t="shared" si="53"/>
        <v>15.751594348857052</v>
      </c>
      <c r="V44">
        <f t="shared" si="54"/>
        <v>0.23879068490674729</v>
      </c>
      <c r="W44">
        <f t="shared" si="55"/>
        <v>3.0733961006757258</v>
      </c>
      <c r="X44">
        <f t="shared" si="56"/>
        <v>0.1536698050337863</v>
      </c>
      <c r="Y44">
        <f t="shared" si="57"/>
        <v>0.1951165090090537</v>
      </c>
    </row>
    <row r="45" spans="2:25" x14ac:dyDescent="0.2">
      <c r="B45" s="3">
        <v>24</v>
      </c>
      <c r="C45">
        <v>18.992438311684499</v>
      </c>
      <c r="D45">
        <f t="shared" si="45"/>
        <v>5.1691357199593065E-2</v>
      </c>
      <c r="F45">
        <v>18.999222208473402</v>
      </c>
      <c r="G45">
        <f t="shared" si="46"/>
        <v>5.1334231621603978E-2</v>
      </c>
      <c r="I45">
        <v>13.668037368943001</v>
      </c>
      <c r="J45">
        <f t="shared" si="47"/>
        <v>0.38067220525851725</v>
      </c>
      <c r="L45">
        <f t="shared" si="43"/>
        <v>5.1691357199593065E-2</v>
      </c>
      <c r="M45">
        <f t="shared" si="44"/>
        <v>5.1334231621603978E-2</v>
      </c>
      <c r="N45">
        <f t="shared" si="58"/>
        <v>0.38067220525851725</v>
      </c>
      <c r="O45">
        <f t="shared" si="48"/>
        <v>0.16123259802657144</v>
      </c>
      <c r="P45">
        <f t="shared" si="49"/>
        <v>0.19004035834856919</v>
      </c>
      <c r="R45">
        <f t="shared" si="50"/>
        <v>18.992438311684499</v>
      </c>
      <c r="S45">
        <f t="shared" si="51"/>
        <v>18.999222208473402</v>
      </c>
      <c r="T45">
        <f t="shared" si="52"/>
        <v>13.668037368943001</v>
      </c>
      <c r="U45">
        <f t="shared" si="53"/>
        <v>17.219899296366965</v>
      </c>
      <c r="V45">
        <f t="shared" si="54"/>
        <v>0.14966662263381955</v>
      </c>
      <c r="W45">
        <f t="shared" si="55"/>
        <v>1.7759320434565091</v>
      </c>
      <c r="X45">
        <f t="shared" si="56"/>
        <v>8.8796602172825465E-2</v>
      </c>
      <c r="Y45">
        <f t="shared" si="57"/>
        <v>0.10313254525426832</v>
      </c>
    </row>
    <row r="46" spans="2:25" x14ac:dyDescent="0.2">
      <c r="B46" s="3">
        <v>8</v>
      </c>
      <c r="C46">
        <v>19.097986121684499</v>
      </c>
      <c r="D46">
        <f t="shared" si="45"/>
        <v>4.6149382715714352E-2</v>
      </c>
      <c r="F46">
        <v>19.999999999999993</v>
      </c>
      <c r="G46">
        <f t="shared" si="46"/>
        <v>0</v>
      </c>
      <c r="I46">
        <v>15.1465302098309</v>
      </c>
      <c r="J46">
        <f t="shared" si="47"/>
        <v>0.27796079688383823</v>
      </c>
      <c r="L46">
        <f t="shared" si="43"/>
        <v>4.6149382715714352E-2</v>
      </c>
      <c r="M46">
        <f t="shared" si="44"/>
        <v>0</v>
      </c>
      <c r="N46">
        <f t="shared" si="58"/>
        <v>0.27796079688383823</v>
      </c>
      <c r="O46">
        <f t="shared" si="48"/>
        <v>0.10803672653318419</v>
      </c>
      <c r="P46">
        <f t="shared" si="49"/>
        <v>0.14895665021965582</v>
      </c>
      <c r="R46">
        <f t="shared" si="50"/>
        <v>19.097986121684499</v>
      </c>
      <c r="S46">
        <f t="shared" si="51"/>
        <v>19.999999999999993</v>
      </c>
      <c r="T46">
        <f t="shared" si="52"/>
        <v>15.1465302098309</v>
      </c>
      <c r="U46">
        <f t="shared" si="53"/>
        <v>18.081505443838463</v>
      </c>
      <c r="V46">
        <f t="shared" si="54"/>
        <v>0.10084265635732642</v>
      </c>
      <c r="W46">
        <f t="shared" si="55"/>
        <v>1.4904101199945798</v>
      </c>
      <c r="X46">
        <f t="shared" si="56"/>
        <v>7.4520505999728995E-2</v>
      </c>
      <c r="Y46">
        <f t="shared" si="57"/>
        <v>8.242732468398857E-2</v>
      </c>
    </row>
    <row r="47" spans="2:25" x14ac:dyDescent="0.2">
      <c r="B47" s="3">
        <v>4</v>
      </c>
      <c r="C47">
        <v>19.396609165537701</v>
      </c>
      <c r="D47">
        <f t="shared" si="45"/>
        <v>3.0634008042997866E-2</v>
      </c>
      <c r="F47">
        <v>19.999999999999993</v>
      </c>
      <c r="G47">
        <f t="shared" si="46"/>
        <v>0</v>
      </c>
      <c r="I47">
        <v>15.2157389637986</v>
      </c>
      <c r="J47">
        <f t="shared" si="47"/>
        <v>0.2734019232741241</v>
      </c>
      <c r="L47">
        <f t="shared" si="43"/>
        <v>3.0634008042997866E-2</v>
      </c>
      <c r="M47">
        <f t="shared" si="44"/>
        <v>0</v>
      </c>
      <c r="N47">
        <f t="shared" si="58"/>
        <v>0.2734019232741241</v>
      </c>
      <c r="O47">
        <f t="shared" si="48"/>
        <v>0.10134531043904066</v>
      </c>
      <c r="P47">
        <f t="shared" si="49"/>
        <v>0.14979058424148683</v>
      </c>
      <c r="R47">
        <f t="shared" si="50"/>
        <v>19.396609165537701</v>
      </c>
      <c r="S47">
        <f t="shared" si="51"/>
        <v>19.999999999999993</v>
      </c>
      <c r="T47">
        <f t="shared" si="52"/>
        <v>15.2157389637986</v>
      </c>
      <c r="U47">
        <f t="shared" si="53"/>
        <v>18.204116043112098</v>
      </c>
      <c r="V47">
        <f t="shared" si="54"/>
        <v>9.4084548825752706E-2</v>
      </c>
      <c r="W47">
        <f t="shared" si="55"/>
        <v>1.5043069612397271</v>
      </c>
      <c r="X47">
        <f t="shared" si="56"/>
        <v>7.5215348061986348E-2</v>
      </c>
      <c r="Y47">
        <f t="shared" si="57"/>
        <v>8.2635540098576363E-2</v>
      </c>
    </row>
    <row r="48" spans="2:25" x14ac:dyDescent="0.2">
      <c r="B48" s="3">
        <v>2</v>
      </c>
      <c r="C48">
        <v>19.665022486610901</v>
      </c>
      <c r="D48">
        <f t="shared" si="45"/>
        <v>1.6890724186971493E-2</v>
      </c>
      <c r="F48">
        <v>19.999999999999993</v>
      </c>
      <c r="G48">
        <f t="shared" si="46"/>
        <v>0</v>
      </c>
      <c r="I48">
        <v>17.9141197891696</v>
      </c>
      <c r="J48">
        <f t="shared" si="47"/>
        <v>0.11014305662094462</v>
      </c>
      <c r="L48">
        <f t="shared" si="43"/>
        <v>1.6890724186971493E-2</v>
      </c>
      <c r="M48">
        <f t="shared" si="44"/>
        <v>0</v>
      </c>
      <c r="N48">
        <f t="shared" si="58"/>
        <v>0.11014305662094462</v>
      </c>
      <c r="O48">
        <f t="shared" si="48"/>
        <v>4.2344593602638703E-2</v>
      </c>
      <c r="P48">
        <f t="shared" si="49"/>
        <v>5.9319455759670722E-2</v>
      </c>
      <c r="R48">
        <f t="shared" si="50"/>
        <v>19.665022486610901</v>
      </c>
      <c r="S48">
        <f t="shared" si="51"/>
        <v>19.999999999999993</v>
      </c>
      <c r="T48">
        <f t="shared" si="52"/>
        <v>17.9141197891696</v>
      </c>
      <c r="U48">
        <f t="shared" si="53"/>
        <v>19.193047425260165</v>
      </c>
      <c r="V48">
        <f t="shared" si="54"/>
        <v>4.1184173366796063E-2</v>
      </c>
      <c r="W48">
        <f t="shared" si="55"/>
        <v>0.64673395029337855</v>
      </c>
      <c r="X48">
        <f t="shared" si="56"/>
        <v>3.233669751466893E-2</v>
      </c>
      <c r="Y48">
        <f t="shared" si="57"/>
        <v>3.3696261774573924E-2</v>
      </c>
    </row>
    <row r="49" spans="2:25" x14ac:dyDescent="0.2">
      <c r="B49" s="3">
        <v>1</v>
      </c>
      <c r="C49">
        <v>19.7899336814706</v>
      </c>
      <c r="D49">
        <f t="shared" si="45"/>
        <v>1.0558865058289736E-2</v>
      </c>
      <c r="F49">
        <v>20</v>
      </c>
      <c r="G49">
        <f t="shared" si="46"/>
        <v>-3.3306690738754701E-16</v>
      </c>
      <c r="I49">
        <v>18.7125412124146</v>
      </c>
      <c r="J49">
        <f t="shared" si="47"/>
        <v>6.6538321410424067E-2</v>
      </c>
      <c r="L49">
        <f t="shared" si="43"/>
        <v>1.0558865058289736E-2</v>
      </c>
      <c r="M49">
        <f t="shared" si="44"/>
        <v>-3.3306690738754701E-16</v>
      </c>
      <c r="N49">
        <f t="shared" si="58"/>
        <v>6.6538321410424067E-2</v>
      </c>
      <c r="O49">
        <f t="shared" si="48"/>
        <v>2.5699062156237823E-2</v>
      </c>
      <c r="P49">
        <f t="shared" si="49"/>
        <v>3.5759701203348614E-2</v>
      </c>
      <c r="R49">
        <f t="shared" si="50"/>
        <v>19.7899336814706</v>
      </c>
      <c r="S49">
        <f t="shared" si="51"/>
        <v>20</v>
      </c>
      <c r="T49">
        <f t="shared" si="52"/>
        <v>18.7125412124146</v>
      </c>
      <c r="U49">
        <f t="shared" si="53"/>
        <v>19.5008249646284</v>
      </c>
      <c r="V49">
        <f t="shared" si="54"/>
        <v>2.527550300077885E-2</v>
      </c>
      <c r="W49">
        <f t="shared" si="55"/>
        <v>0.39877956318761915</v>
      </c>
      <c r="X49">
        <f t="shared" si="56"/>
        <v>1.9938978159380959E-2</v>
      </c>
      <c r="Y49">
        <f t="shared" si="57"/>
        <v>2.0449368881108675E-2</v>
      </c>
    </row>
    <row r="50" spans="2:25" x14ac:dyDescent="0.2">
      <c r="B50" s="3">
        <v>0.5</v>
      </c>
      <c r="C50">
        <v>20</v>
      </c>
      <c r="D50">
        <f t="shared" si="45"/>
        <v>0</v>
      </c>
      <c r="F50">
        <v>19.999999999999993</v>
      </c>
      <c r="G50">
        <f t="shared" si="46"/>
        <v>0</v>
      </c>
      <c r="I50">
        <v>19.376259790346801</v>
      </c>
      <c r="J50">
        <f t="shared" si="47"/>
        <v>3.1683678991128561E-2</v>
      </c>
      <c r="L50">
        <f t="shared" si="43"/>
        <v>0</v>
      </c>
      <c r="M50">
        <f t="shared" si="44"/>
        <v>0</v>
      </c>
      <c r="N50">
        <f t="shared" si="58"/>
        <v>3.1683678991128561E-2</v>
      </c>
      <c r="O50">
        <f t="shared" si="48"/>
        <v>1.0561226330376186E-2</v>
      </c>
      <c r="P50">
        <f t="shared" si="49"/>
        <v>1.8292580594445766E-2</v>
      </c>
      <c r="R50">
        <f t="shared" si="50"/>
        <v>20</v>
      </c>
      <c r="S50">
        <f t="shared" si="51"/>
        <v>19.999999999999993</v>
      </c>
      <c r="T50">
        <f t="shared" si="52"/>
        <v>19.376259790346801</v>
      </c>
      <c r="U50">
        <f t="shared" si="53"/>
        <v>19.792086596782266</v>
      </c>
      <c r="V50">
        <f t="shared" si="54"/>
        <v>1.0450082570753638E-2</v>
      </c>
      <c r="W50">
        <f t="shared" si="55"/>
        <v>0.207913403217732</v>
      </c>
      <c r="X50">
        <f t="shared" si="56"/>
        <v>1.03956701608866E-2</v>
      </c>
      <c r="Y50">
        <f t="shared" si="57"/>
        <v>1.0504875380422695E-2</v>
      </c>
    </row>
    <row r="51" spans="2:25" x14ac:dyDescent="0.2">
      <c r="B51" s="3">
        <v>0</v>
      </c>
      <c r="C51">
        <v>20</v>
      </c>
      <c r="D51">
        <f t="shared" si="45"/>
        <v>0</v>
      </c>
      <c r="F51">
        <v>19.999999999999993</v>
      </c>
      <c r="G51">
        <f t="shared" si="46"/>
        <v>0</v>
      </c>
      <c r="I51">
        <v>20.000000000000007</v>
      </c>
      <c r="J51">
        <f t="shared" si="47"/>
        <v>0</v>
      </c>
      <c r="L51">
        <f t="shared" si="43"/>
        <v>0</v>
      </c>
      <c r="M51">
        <f t="shared" si="44"/>
        <v>0</v>
      </c>
      <c r="N51">
        <f t="shared" si="58"/>
        <v>0</v>
      </c>
      <c r="O51">
        <f t="shared" si="48"/>
        <v>0</v>
      </c>
      <c r="P51">
        <f t="shared" si="49"/>
        <v>0</v>
      </c>
      <c r="R51">
        <f t="shared" si="50"/>
        <v>20</v>
      </c>
      <c r="S51">
        <f t="shared" si="51"/>
        <v>19.999999999999993</v>
      </c>
      <c r="T51">
        <f t="shared" si="52"/>
        <v>20.000000000000007</v>
      </c>
      <c r="U51">
        <f t="shared" si="53"/>
        <v>20</v>
      </c>
      <c r="V51">
        <f t="shared" si="54"/>
        <v>0</v>
      </c>
      <c r="W51">
        <f t="shared" si="55"/>
        <v>4.1023203976182703E-15</v>
      </c>
      <c r="X51">
        <f t="shared" si="56"/>
        <v>2.9007785717557727E-16</v>
      </c>
      <c r="Y51">
        <f t="shared" si="57"/>
        <v>2.9007785717557727E-16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51"/>
  <sheetViews>
    <sheetView tabSelected="1" topLeftCell="Q33" workbookViewId="0">
      <selection activeCell="W42" sqref="W42:W51"/>
    </sheetView>
  </sheetViews>
  <sheetFormatPr baseColWidth="10" defaultRowHeight="16" x14ac:dyDescent="0.2"/>
  <cols>
    <col min="3" max="3" width="8.83203125" customWidth="1"/>
    <col min="6" max="6" width="8.83203125" customWidth="1"/>
    <col min="9" max="9" width="8.83203125" customWidth="1"/>
    <col min="21" max="21" width="11.5" bestFit="1" customWidth="1"/>
  </cols>
  <sheetData>
    <row r="1" spans="2:25" x14ac:dyDescent="0.2">
      <c r="W1" s="2" t="s">
        <v>5</v>
      </c>
    </row>
    <row r="2" spans="2:25" x14ac:dyDescent="0.2">
      <c r="B2" t="s">
        <v>0</v>
      </c>
      <c r="D2" t="s">
        <v>6</v>
      </c>
      <c r="G2" t="s">
        <v>6</v>
      </c>
      <c r="J2" t="s">
        <v>6</v>
      </c>
      <c r="L2" s="1" t="s">
        <v>7</v>
      </c>
      <c r="M2" s="1" t="s">
        <v>8</v>
      </c>
      <c r="N2" s="1" t="s">
        <v>9</v>
      </c>
      <c r="O2" t="s">
        <v>4</v>
      </c>
      <c r="P2" t="s">
        <v>5</v>
      </c>
      <c r="R2" t="s">
        <v>1</v>
      </c>
      <c r="S2" t="s">
        <v>2</v>
      </c>
      <c r="T2" t="s">
        <v>3</v>
      </c>
      <c r="U2" t="s">
        <v>4</v>
      </c>
      <c r="V2" t="s">
        <v>6</v>
      </c>
      <c r="W2" s="4" t="s">
        <v>10</v>
      </c>
      <c r="X2" s="4" t="s">
        <v>10</v>
      </c>
      <c r="Y2" s="4"/>
    </row>
    <row r="3" spans="2:25" x14ac:dyDescent="0.2">
      <c r="B3" s="3">
        <v>96</v>
      </c>
      <c r="C3">
        <v>944.06702266596994</v>
      </c>
      <c r="D3">
        <f>LN($C$12/C3)</f>
        <v>5.7558116770084246E-2</v>
      </c>
      <c r="F3">
        <v>953.49598969922999</v>
      </c>
      <c r="G3">
        <f>LN($F$12/F3)</f>
        <v>4.7620059824414675E-2</v>
      </c>
      <c r="I3">
        <v>952.21769777249199</v>
      </c>
      <c r="J3">
        <f>LN($I$12/I3)</f>
        <v>4.8961596201946657E-2</v>
      </c>
      <c r="L3">
        <f t="shared" ref="L3:L12" si="0">D3</f>
        <v>5.7558116770084246E-2</v>
      </c>
      <c r="M3">
        <f t="shared" ref="M3:M12" si="1">G3</f>
        <v>4.7620059824414675E-2</v>
      </c>
      <c r="N3">
        <f>J3</f>
        <v>4.8961596201946657E-2</v>
      </c>
      <c r="O3">
        <f>AVERAGE(L3:N3)</f>
        <v>5.1379924265481859E-2</v>
      </c>
      <c r="P3">
        <f t="shared" ref="P3:P12" si="2">STDEV(L3:N3)</f>
        <v>5.3923535613871094E-3</v>
      </c>
      <c r="R3">
        <f>C3</f>
        <v>944.06702266596994</v>
      </c>
      <c r="S3">
        <f>F3</f>
        <v>953.49598969922999</v>
      </c>
      <c r="T3">
        <f>I3</f>
        <v>952.21769777249199</v>
      </c>
      <c r="U3">
        <f>AVERAGE(R3:T3)</f>
        <v>949.92690337923068</v>
      </c>
      <c r="V3">
        <f>LN($U$12/U3)</f>
        <v>5.1370241159213494E-2</v>
      </c>
      <c r="W3">
        <f>STDEV(R3:T3)/SQRT(3)</f>
        <v>2.9530864668864916</v>
      </c>
      <c r="X3">
        <f>(U3/$U$12)*SQRT(((W3/U3)^2)+(($W$12/$U$12)^2))</f>
        <v>2.9530864668864914E-3</v>
      </c>
      <c r="Y3">
        <f>(1/(U3/$U$12))*X3</f>
        <v>3.1087512695780104E-3</v>
      </c>
    </row>
    <row r="4" spans="2:25" x14ac:dyDescent="0.2">
      <c r="B4" s="3">
        <v>72</v>
      </c>
      <c r="C4">
        <v>965.54018458229405</v>
      </c>
      <c r="D4">
        <f t="shared" ref="D4:D12" si="3">LN($C$12/C4)</f>
        <v>3.5067557490506114E-2</v>
      </c>
      <c r="F4">
        <v>963.54981290398905</v>
      </c>
      <c r="G4">
        <f t="shared" ref="G4:G12" si="4">LN($F$12/F4)</f>
        <v>3.7131092511866352E-2</v>
      </c>
      <c r="I4">
        <v>968.13051827161996</v>
      </c>
      <c r="J4">
        <f t="shared" ref="J4:J12" si="5">LN($I$12/I4)</f>
        <v>3.2388367869474577E-2</v>
      </c>
      <c r="L4">
        <f t="shared" si="0"/>
        <v>3.5067557490506114E-2</v>
      </c>
      <c r="M4">
        <f t="shared" si="1"/>
        <v>3.7131092511866352E-2</v>
      </c>
      <c r="N4">
        <f>J4</f>
        <v>3.2388367869474577E-2</v>
      </c>
      <c r="O4">
        <f>AVERAGE(L4:N4)</f>
        <v>3.4862339290615683E-2</v>
      </c>
      <c r="P4">
        <f t="shared" si="2"/>
        <v>2.3780128554240936E-3</v>
      </c>
      <c r="R4">
        <f t="shared" ref="R4:R12" si="6">C4</f>
        <v>965.54018458229405</v>
      </c>
      <c r="S4">
        <f t="shared" ref="S4:S12" si="7">F4</f>
        <v>963.54981290398905</v>
      </c>
      <c r="T4">
        <f t="shared" ref="T4:T12" si="8">I4</f>
        <v>968.13051827161996</v>
      </c>
      <c r="U4">
        <f t="shared" ref="U4:U12" si="9">AVERAGE(R4:T4)</f>
        <v>965.74017191930113</v>
      </c>
      <c r="V4">
        <f t="shared" ref="V4:V12" si="10">LN($U$12/U4)</f>
        <v>3.4860454117814792E-2</v>
      </c>
      <c r="W4">
        <f>STDEV(R4:T4)/SQRT(3)</f>
        <v>1.3261110583812377</v>
      </c>
      <c r="X4">
        <f t="shared" ref="X4:X12" si="11">(U4/$U$12)*SQRT(((W4/U4)^2)+(($W$12/$U$12)^2))</f>
        <v>1.3261110583812378E-3</v>
      </c>
      <c r="Y4">
        <f t="shared" ref="Y4:Y12" si="12">(1/(U4/$U$12))*X4</f>
        <v>1.3731551166042309E-3</v>
      </c>
    </row>
    <row r="5" spans="2:25" x14ac:dyDescent="0.2">
      <c r="B5" s="3">
        <v>48</v>
      </c>
      <c r="C5">
        <v>969.52308053992999</v>
      </c>
      <c r="D5">
        <f>LN($C$12/C5)</f>
        <v>3.0950997940277204E-2</v>
      </c>
      <c r="F5">
        <v>970.05449544075998</v>
      </c>
      <c r="G5">
        <f t="shared" si="4"/>
        <v>3.0403028196031502E-2</v>
      </c>
      <c r="I5">
        <v>972.75330830457995</v>
      </c>
      <c r="J5">
        <f t="shared" si="5"/>
        <v>2.7624766141936409E-2</v>
      </c>
      <c r="L5">
        <f t="shared" si="0"/>
        <v>3.0950997940277204E-2</v>
      </c>
      <c r="M5">
        <f t="shared" si="1"/>
        <v>3.0403028196031502E-2</v>
      </c>
      <c r="N5">
        <f t="shared" ref="N5:N12" si="13">J5</f>
        <v>2.7624766141936409E-2</v>
      </c>
      <c r="O5">
        <f t="shared" ref="O5:O12" si="14">AVERAGE(L5:N5)</f>
        <v>2.9659597426081707E-2</v>
      </c>
      <c r="P5">
        <f t="shared" si="2"/>
        <v>1.7833876405185922E-3</v>
      </c>
      <c r="R5">
        <f t="shared" si="6"/>
        <v>969.52308053992999</v>
      </c>
      <c r="S5">
        <f t="shared" si="7"/>
        <v>970.05449544075998</v>
      </c>
      <c r="T5">
        <f t="shared" si="8"/>
        <v>972.75330830457995</v>
      </c>
      <c r="U5">
        <f t="shared" si="9"/>
        <v>970.77696142842331</v>
      </c>
      <c r="V5">
        <f t="shared" si="10"/>
        <v>2.9658536943608375E-2</v>
      </c>
      <c r="W5">
        <f t="shared" ref="W5:W12" si="15">STDEV(R5:T5)/SQRT(3)</f>
        <v>1.0000101133449633</v>
      </c>
      <c r="X5">
        <f t="shared" si="11"/>
        <v>1.0000101133449632E-3</v>
      </c>
      <c r="Y5">
        <f t="shared" si="12"/>
        <v>1.0301131496502816E-3</v>
      </c>
    </row>
    <row r="6" spans="2:25" x14ac:dyDescent="0.2">
      <c r="B6" s="3">
        <v>24</v>
      </c>
      <c r="C6">
        <v>973.92570744425996</v>
      </c>
      <c r="D6">
        <f t="shared" si="3"/>
        <v>2.6420253973322278E-2</v>
      </c>
      <c r="F6">
        <v>974.28120575159005</v>
      </c>
      <c r="G6">
        <f t="shared" si="4"/>
        <v>2.60553047383432E-2</v>
      </c>
      <c r="I6">
        <v>979.37505090923003</v>
      </c>
      <c r="J6">
        <f t="shared" si="5"/>
        <v>2.0840613890507804E-2</v>
      </c>
      <c r="L6">
        <f t="shared" si="0"/>
        <v>2.6420253973322278E-2</v>
      </c>
      <c r="M6">
        <f t="shared" si="1"/>
        <v>2.60553047383432E-2</v>
      </c>
      <c r="N6">
        <f t="shared" si="13"/>
        <v>2.0840613890507804E-2</v>
      </c>
      <c r="O6">
        <f t="shared" si="14"/>
        <v>2.4438724200724429E-2</v>
      </c>
      <c r="P6">
        <f t="shared" si="2"/>
        <v>3.1213931728305759E-3</v>
      </c>
      <c r="R6">
        <f t="shared" si="6"/>
        <v>973.92570744425996</v>
      </c>
      <c r="S6">
        <f t="shared" si="7"/>
        <v>974.28120575159005</v>
      </c>
      <c r="T6">
        <f t="shared" si="8"/>
        <v>979.37505090923003</v>
      </c>
      <c r="U6">
        <f t="shared" si="9"/>
        <v>975.86065470169342</v>
      </c>
      <c r="V6">
        <f t="shared" si="10"/>
        <v>2.4435474583946813E-2</v>
      </c>
      <c r="W6">
        <f t="shared" si="15"/>
        <v>1.7601922517431443</v>
      </c>
      <c r="X6">
        <f t="shared" si="11"/>
        <v>1.7601922517431444E-3</v>
      </c>
      <c r="Y6">
        <f t="shared" si="12"/>
        <v>1.8037331900436233E-3</v>
      </c>
    </row>
    <row r="7" spans="2:25" x14ac:dyDescent="0.2">
      <c r="B7" s="3">
        <v>8</v>
      </c>
      <c r="C7">
        <v>976.38358031927999</v>
      </c>
      <c r="D7">
        <f t="shared" si="3"/>
        <v>2.3899757156063375E-2</v>
      </c>
      <c r="F7">
        <v>981.54017219801005</v>
      </c>
      <c r="G7">
        <f t="shared" si="4"/>
        <v>1.8632336711448341E-2</v>
      </c>
      <c r="I7">
        <v>985.17500342750998</v>
      </c>
      <c r="J7">
        <f t="shared" si="5"/>
        <v>1.4935985136893943E-2</v>
      </c>
      <c r="L7">
        <f t="shared" si="0"/>
        <v>2.3899757156063375E-2</v>
      </c>
      <c r="M7">
        <f t="shared" si="1"/>
        <v>1.8632336711448341E-2</v>
      </c>
      <c r="N7">
        <f t="shared" si="13"/>
        <v>1.4935985136893943E-2</v>
      </c>
      <c r="O7">
        <f t="shared" si="14"/>
        <v>1.9156026334801887E-2</v>
      </c>
      <c r="P7">
        <f t="shared" si="2"/>
        <v>4.5047741696024324E-3</v>
      </c>
      <c r="R7">
        <f t="shared" si="6"/>
        <v>976.38358031927999</v>
      </c>
      <c r="S7">
        <f t="shared" si="7"/>
        <v>981.54017219801005</v>
      </c>
      <c r="T7">
        <f t="shared" si="8"/>
        <v>985.17500342750998</v>
      </c>
      <c r="U7">
        <f t="shared" si="9"/>
        <v>981.03291864826667</v>
      </c>
      <c r="V7">
        <f t="shared" si="10"/>
        <v>1.9149263763393438E-2</v>
      </c>
      <c r="W7">
        <f t="shared" si="15"/>
        <v>2.550507118840978</v>
      </c>
      <c r="X7">
        <f t="shared" si="11"/>
        <v>2.5505071188409783E-3</v>
      </c>
      <c r="Y7">
        <f t="shared" si="12"/>
        <v>2.5998180798614172E-3</v>
      </c>
    </row>
    <row r="8" spans="2:25" x14ac:dyDescent="0.2">
      <c r="B8" s="3">
        <v>4</v>
      </c>
      <c r="C8">
        <v>979.99597828662002</v>
      </c>
      <c r="D8">
        <f t="shared" si="3"/>
        <v>2.0206811115103415E-2</v>
      </c>
      <c r="F8">
        <v>983.95165102656404</v>
      </c>
      <c r="G8">
        <f t="shared" si="4"/>
        <v>1.6178518272659571E-2</v>
      </c>
      <c r="I8">
        <v>988.49112132137998</v>
      </c>
      <c r="J8">
        <f t="shared" si="5"/>
        <v>1.1575618383093365E-2</v>
      </c>
      <c r="L8">
        <f t="shared" si="0"/>
        <v>2.0206811115103415E-2</v>
      </c>
      <c r="M8">
        <f t="shared" si="1"/>
        <v>1.6178518272659571E-2</v>
      </c>
      <c r="N8">
        <f t="shared" si="13"/>
        <v>1.1575618383093365E-2</v>
      </c>
      <c r="O8">
        <f t="shared" si="14"/>
        <v>1.5986982590285449E-2</v>
      </c>
      <c r="P8">
        <f t="shared" si="2"/>
        <v>4.3187829804810446E-3</v>
      </c>
      <c r="R8">
        <f t="shared" si="6"/>
        <v>979.99597828662002</v>
      </c>
      <c r="S8">
        <f t="shared" si="7"/>
        <v>983.95165102656404</v>
      </c>
      <c r="T8">
        <f t="shared" si="8"/>
        <v>988.49112132137998</v>
      </c>
      <c r="U8">
        <f t="shared" si="9"/>
        <v>984.14625021152131</v>
      </c>
      <c r="V8">
        <f t="shared" si="10"/>
        <v>1.5980764710228541E-2</v>
      </c>
      <c r="W8">
        <f t="shared" si="15"/>
        <v>2.4542660428559366</v>
      </c>
      <c r="X8">
        <f t="shared" si="11"/>
        <v>2.4542660428559368E-3</v>
      </c>
      <c r="Y8">
        <f t="shared" si="12"/>
        <v>2.4938021582955219E-3</v>
      </c>
    </row>
    <row r="9" spans="2:25" x14ac:dyDescent="0.2">
      <c r="B9" s="3">
        <v>2</v>
      </c>
      <c r="C9">
        <v>984.46919598465001</v>
      </c>
      <c r="D9">
        <f t="shared" si="3"/>
        <v>1.5652670387236743E-2</v>
      </c>
      <c r="F9">
        <v>986.89047206146597</v>
      </c>
      <c r="G9">
        <f t="shared" si="4"/>
        <v>1.3196216262102016E-2</v>
      </c>
      <c r="I9">
        <v>990.67983402305799</v>
      </c>
      <c r="J9">
        <f t="shared" si="5"/>
        <v>9.3638704913799574E-3</v>
      </c>
      <c r="L9">
        <f t="shared" si="0"/>
        <v>1.5652670387236743E-2</v>
      </c>
      <c r="M9">
        <f t="shared" si="1"/>
        <v>1.3196216262102016E-2</v>
      </c>
      <c r="N9">
        <f t="shared" si="13"/>
        <v>9.3638704913799574E-3</v>
      </c>
      <c r="O9">
        <f t="shared" si="14"/>
        <v>1.2737585713572905E-2</v>
      </c>
      <c r="P9">
        <f t="shared" si="2"/>
        <v>3.1693859843138642E-3</v>
      </c>
      <c r="R9">
        <f t="shared" si="6"/>
        <v>984.46919598465001</v>
      </c>
      <c r="S9">
        <f t="shared" si="7"/>
        <v>986.89047206146597</v>
      </c>
      <c r="T9">
        <f t="shared" si="8"/>
        <v>990.67983402305799</v>
      </c>
      <c r="U9">
        <f t="shared" si="9"/>
        <v>987.34650068972462</v>
      </c>
      <c r="V9">
        <f t="shared" si="10"/>
        <v>1.273423662879212E-2</v>
      </c>
      <c r="W9">
        <f t="shared" si="15"/>
        <v>1.8072979641233902</v>
      </c>
      <c r="X9">
        <f>(U9/$U$12)*SQRT(((W9/U9)^2)+(($W$12/$U$12)^2))</f>
        <v>1.8072979641233903E-3</v>
      </c>
      <c r="Y9">
        <f t="shared" si="12"/>
        <v>1.8304596844784251E-3</v>
      </c>
    </row>
    <row r="10" spans="2:25" x14ac:dyDescent="0.2">
      <c r="B10" s="3">
        <v>1</v>
      </c>
      <c r="C10">
        <v>989.20484767044991</v>
      </c>
      <c r="D10">
        <f t="shared" si="3"/>
        <v>1.085384274998743E-2</v>
      </c>
      <c r="F10">
        <v>988.53775065352193</v>
      </c>
      <c r="G10">
        <f t="shared" si="4"/>
        <v>1.1528447264035407E-2</v>
      </c>
      <c r="I10">
        <v>993.87129916198603</v>
      </c>
      <c r="J10">
        <f t="shared" si="5"/>
        <v>6.1475584127640513E-3</v>
      </c>
      <c r="L10">
        <f t="shared" si="0"/>
        <v>1.085384274998743E-2</v>
      </c>
      <c r="M10">
        <f t="shared" si="1"/>
        <v>1.1528447264035407E-2</v>
      </c>
      <c r="N10">
        <f t="shared" si="13"/>
        <v>6.1475584127640513E-3</v>
      </c>
      <c r="O10">
        <f t="shared" si="14"/>
        <v>9.509949475595629E-3</v>
      </c>
      <c r="P10">
        <f t="shared" si="2"/>
        <v>2.9313867123173512E-3</v>
      </c>
      <c r="R10">
        <f t="shared" si="6"/>
        <v>989.20484767044991</v>
      </c>
      <c r="S10">
        <f t="shared" si="7"/>
        <v>988.53775065352193</v>
      </c>
      <c r="T10">
        <f t="shared" si="8"/>
        <v>993.87129916198603</v>
      </c>
      <c r="U10">
        <f t="shared" si="9"/>
        <v>990.53796582865255</v>
      </c>
      <c r="V10">
        <f t="shared" si="10"/>
        <v>9.5070836148016934E-3</v>
      </c>
      <c r="W10">
        <f t="shared" si="15"/>
        <v>1.6777552404758238</v>
      </c>
      <c r="X10">
        <f t="shared" si="11"/>
        <v>1.6777552404758239E-3</v>
      </c>
      <c r="Y10">
        <f t="shared" si="12"/>
        <v>1.6937818623360564E-3</v>
      </c>
    </row>
    <row r="11" spans="2:25" x14ac:dyDescent="0.2">
      <c r="B11" s="3">
        <v>0.5</v>
      </c>
      <c r="C11">
        <v>999.35625381356999</v>
      </c>
      <c r="D11">
        <f t="shared" si="3"/>
        <v>6.4395347997401751E-4</v>
      </c>
      <c r="F11">
        <v>996.77736526163994</v>
      </c>
      <c r="G11">
        <f t="shared" si="4"/>
        <v>3.2278386088120188E-3</v>
      </c>
      <c r="I11">
        <v>998.06680953760497</v>
      </c>
      <c r="J11">
        <f t="shared" si="5"/>
        <v>1.935061486830232E-3</v>
      </c>
      <c r="L11">
        <f t="shared" si="0"/>
        <v>6.4395347997401751E-4</v>
      </c>
      <c r="M11">
        <f t="shared" si="1"/>
        <v>3.2278386088120188E-3</v>
      </c>
      <c r="N11">
        <f t="shared" si="13"/>
        <v>1.935061486830232E-3</v>
      </c>
      <c r="O11">
        <f t="shared" si="14"/>
        <v>1.9356178585387563E-3</v>
      </c>
      <c r="P11">
        <f t="shared" si="2"/>
        <v>1.2919426542690089E-3</v>
      </c>
      <c r="R11">
        <f t="shared" si="6"/>
        <v>999.35625381356999</v>
      </c>
      <c r="S11">
        <f t="shared" si="7"/>
        <v>996.77736526163994</v>
      </c>
      <c r="T11">
        <f t="shared" si="8"/>
        <v>998.06680953760497</v>
      </c>
      <c r="U11">
        <f t="shared" si="9"/>
        <v>998.06680953760497</v>
      </c>
      <c r="V11">
        <f t="shared" si="10"/>
        <v>1.935061486830232E-3</v>
      </c>
      <c r="W11">
        <f t="shared" si="15"/>
        <v>0.74446099983342906</v>
      </c>
      <c r="X11">
        <f t="shared" si="11"/>
        <v>7.4446099983342911E-4</v>
      </c>
      <c r="Y11">
        <f t="shared" si="12"/>
        <v>7.4590297234543941E-4</v>
      </c>
    </row>
    <row r="12" spans="2:25" x14ac:dyDescent="0.2">
      <c r="B12" s="3">
        <v>0</v>
      </c>
      <c r="C12">
        <v>1000.0000000000001</v>
      </c>
      <c r="D12">
        <f t="shared" si="3"/>
        <v>0</v>
      </c>
      <c r="F12">
        <v>1000</v>
      </c>
      <c r="G12">
        <f t="shared" si="4"/>
        <v>0</v>
      </c>
      <c r="I12">
        <v>1000</v>
      </c>
      <c r="J12">
        <f t="shared" si="5"/>
        <v>0</v>
      </c>
      <c r="L12">
        <f t="shared" si="0"/>
        <v>0</v>
      </c>
      <c r="M12">
        <f t="shared" si="1"/>
        <v>0</v>
      </c>
      <c r="N12">
        <f t="shared" si="13"/>
        <v>0</v>
      </c>
      <c r="O12">
        <f t="shared" si="14"/>
        <v>0</v>
      </c>
      <c r="P12">
        <f t="shared" si="2"/>
        <v>0</v>
      </c>
      <c r="R12">
        <f t="shared" si="6"/>
        <v>1000.0000000000001</v>
      </c>
      <c r="S12">
        <f t="shared" si="7"/>
        <v>1000</v>
      </c>
      <c r="T12">
        <f t="shared" si="8"/>
        <v>1000</v>
      </c>
      <c r="U12">
        <f t="shared" si="9"/>
        <v>1000</v>
      </c>
      <c r="V12">
        <f t="shared" si="10"/>
        <v>0</v>
      </c>
      <c r="W12">
        <f t="shared" si="15"/>
        <v>4.6412457148092366E-14</v>
      </c>
      <c r="X12">
        <f t="shared" si="11"/>
        <v>6.5637126361892331E-17</v>
      </c>
      <c r="Y12">
        <f t="shared" si="12"/>
        <v>6.5637126361892331E-17</v>
      </c>
    </row>
    <row r="15" spans="2:25" x14ac:dyDescent="0.2">
      <c r="B15" t="s">
        <v>0</v>
      </c>
      <c r="D15" t="s">
        <v>6</v>
      </c>
      <c r="G15" t="s">
        <v>6</v>
      </c>
      <c r="J15" t="s">
        <v>6</v>
      </c>
      <c r="L15" s="1" t="s">
        <v>7</v>
      </c>
      <c r="M15" s="1" t="s">
        <v>8</v>
      </c>
      <c r="N15" s="1" t="s">
        <v>9</v>
      </c>
      <c r="O15" t="s">
        <v>4</v>
      </c>
      <c r="P15" t="s">
        <v>5</v>
      </c>
      <c r="R15" t="s">
        <v>1</v>
      </c>
      <c r="S15" t="s">
        <v>2</v>
      </c>
      <c r="T15" t="s">
        <v>3</v>
      </c>
      <c r="U15" t="s">
        <v>4</v>
      </c>
      <c r="V15" t="s">
        <v>6</v>
      </c>
    </row>
    <row r="16" spans="2:25" x14ac:dyDescent="0.2">
      <c r="B16" s="3">
        <v>96</v>
      </c>
      <c r="C16">
        <v>500</v>
      </c>
      <c r="D16">
        <f>LN($C$25/C16)</f>
        <v>0</v>
      </c>
      <c r="F16">
        <v>427.805247936537</v>
      </c>
      <c r="G16">
        <f>LN($F$25/F16)</f>
        <v>0.15594003458279629</v>
      </c>
      <c r="I16">
        <v>439.93336836573815</v>
      </c>
      <c r="J16">
        <f>LN($I$25/I16)</f>
        <v>0.12798481850981622</v>
      </c>
      <c r="L16">
        <f t="shared" ref="L16:L25" si="16">D16</f>
        <v>0</v>
      </c>
      <c r="M16">
        <f t="shared" ref="M16:M25" si="17">G16</f>
        <v>0.15594003458279629</v>
      </c>
      <c r="N16">
        <f>J16</f>
        <v>0.12798481850981622</v>
      </c>
      <c r="O16">
        <f>AVERAGE(L16:N16)</f>
        <v>9.4641617697537497E-2</v>
      </c>
      <c r="P16">
        <f t="shared" ref="P16:P25" si="18">STDEV(L16:N16)</f>
        <v>8.3145356916227639E-2</v>
      </c>
      <c r="R16">
        <f>C16</f>
        <v>500</v>
      </c>
      <c r="S16">
        <f>F16</f>
        <v>427.805247936537</v>
      </c>
      <c r="T16">
        <f>I16</f>
        <v>439.93336836573815</v>
      </c>
      <c r="U16">
        <f>AVERAGE(R16:T16)</f>
        <v>455.91287210075842</v>
      </c>
      <c r="V16">
        <f>LN($U$25/U16)</f>
        <v>9.2306377118471991E-2</v>
      </c>
      <c r="W16">
        <f>STDEV(R16:T16)/SQRT(3)</f>
        <v>22.319863807002111</v>
      </c>
      <c r="X16">
        <f>(U16/$U$25)*SQRT(((W16/U16)^2)+(($W$25/$U$25)^2))</f>
        <v>4.463972761400422E-2</v>
      </c>
      <c r="Y16">
        <f>(1/(U16/$U$25))*X16</f>
        <v>4.8956423853874727E-2</v>
      </c>
    </row>
    <row r="17" spans="2:25" x14ac:dyDescent="0.2">
      <c r="B17" s="3">
        <v>72</v>
      </c>
      <c r="C17">
        <v>500</v>
      </c>
      <c r="D17">
        <f t="shared" ref="D17:D25" si="19">LN($C$25/C17)</f>
        <v>0</v>
      </c>
      <c r="F17">
        <v>455.7006064773268</v>
      </c>
      <c r="G17">
        <f t="shared" ref="G17:G25" si="20">LN($F$25/F17)</f>
        <v>9.277206928353067E-2</v>
      </c>
      <c r="I17">
        <v>465.17428179563899</v>
      </c>
      <c r="J17">
        <f t="shared" ref="J17:J25" si="21">LN($I$25/I17)</f>
        <v>7.2195963494131821E-2</v>
      </c>
      <c r="L17">
        <f t="shared" si="16"/>
        <v>0</v>
      </c>
      <c r="M17">
        <f t="shared" si="17"/>
        <v>9.277206928353067E-2</v>
      </c>
      <c r="N17">
        <f>J17</f>
        <v>7.2195963494131821E-2</v>
      </c>
      <c r="O17">
        <f t="shared" ref="O17:O25" si="22">AVERAGE(L17:N17)</f>
        <v>5.4989344259220828E-2</v>
      </c>
      <c r="P17">
        <f t="shared" si="18"/>
        <v>4.8720786312501783E-2</v>
      </c>
      <c r="R17">
        <f t="shared" ref="R17:R25" si="23">C17</f>
        <v>500</v>
      </c>
      <c r="S17">
        <f t="shared" ref="S17:S25" si="24">F17</f>
        <v>455.7006064773268</v>
      </c>
      <c r="T17">
        <f t="shared" ref="T17:T25" si="25">I17</f>
        <v>465.17428179563899</v>
      </c>
      <c r="U17">
        <f t="shared" ref="U17:U24" si="26">AVERAGE(R17:T17)</f>
        <v>473.62496275765528</v>
      </c>
      <c r="V17">
        <f t="shared" ref="V17:V25" si="27">LN($U$25/U17)</f>
        <v>5.4192307715986862E-2</v>
      </c>
      <c r="W17">
        <f t="shared" ref="W17:W25" si="28">STDEV(R17:T17)/SQRT(3)</f>
        <v>13.468105201555554</v>
      </c>
      <c r="X17">
        <f t="shared" ref="X17:X25" si="29">(U17/$U$25)*SQRT(((W17/U17)^2)+(($W$25/$U$25)^2))</f>
        <v>2.6936210403111109E-2</v>
      </c>
      <c r="Y17">
        <f>(1/(U17/$U$25))*X17</f>
        <v>2.8436223300263255E-2</v>
      </c>
    </row>
    <row r="18" spans="2:25" x14ac:dyDescent="0.2">
      <c r="B18" s="3">
        <v>48</v>
      </c>
      <c r="C18">
        <v>500</v>
      </c>
      <c r="D18">
        <f t="shared" si="19"/>
        <v>0</v>
      </c>
      <c r="F18">
        <v>461.89216213881298</v>
      </c>
      <c r="G18">
        <f t="shared" si="20"/>
        <v>7.9276649869994567E-2</v>
      </c>
      <c r="I18">
        <v>476.29005754464475</v>
      </c>
      <c r="J18">
        <f t="shared" si="21"/>
        <v>4.8581065188393814E-2</v>
      </c>
      <c r="L18">
        <f t="shared" si="16"/>
        <v>0</v>
      </c>
      <c r="M18">
        <f t="shared" si="17"/>
        <v>7.9276649869994567E-2</v>
      </c>
      <c r="N18">
        <f t="shared" ref="N18:N25" si="30">J18</f>
        <v>4.8581065188393814E-2</v>
      </c>
      <c r="O18">
        <f t="shared" si="22"/>
        <v>4.2619238352796129E-2</v>
      </c>
      <c r="P18">
        <f t="shared" si="18"/>
        <v>3.9973170227862419E-2</v>
      </c>
      <c r="R18">
        <f t="shared" si="23"/>
        <v>500</v>
      </c>
      <c r="S18">
        <f t="shared" si="24"/>
        <v>461.89216213881298</v>
      </c>
      <c r="T18">
        <f t="shared" si="25"/>
        <v>476.29005754464475</v>
      </c>
      <c r="U18">
        <f t="shared" si="26"/>
        <v>479.39407322781926</v>
      </c>
      <c r="V18">
        <f t="shared" si="27"/>
        <v>4.208513939399177E-2</v>
      </c>
      <c r="W18">
        <f t="shared" si="28"/>
        <v>11.109725643697276</v>
      </c>
      <c r="X18">
        <f t="shared" si="29"/>
        <v>2.221945128739455E-2</v>
      </c>
      <c r="Y18">
        <f t="shared" ref="Y18:Y25" si="31">(1/(U18/$U$25))*X18</f>
        <v>2.3174516048757393E-2</v>
      </c>
    </row>
    <row r="19" spans="2:25" x14ac:dyDescent="0.2">
      <c r="B19" s="3">
        <v>24</v>
      </c>
      <c r="C19">
        <v>500</v>
      </c>
      <c r="D19">
        <f t="shared" si="19"/>
        <v>0</v>
      </c>
      <c r="F19">
        <v>470.176623512258</v>
      </c>
      <c r="G19">
        <f t="shared" si="20"/>
        <v>6.1499679604301249E-2</v>
      </c>
      <c r="I19">
        <v>500</v>
      </c>
      <c r="J19">
        <f t="shared" si="21"/>
        <v>2.2204460492503128E-16</v>
      </c>
      <c r="L19">
        <f t="shared" si="16"/>
        <v>0</v>
      </c>
      <c r="M19">
        <f t="shared" si="17"/>
        <v>6.1499679604301249E-2</v>
      </c>
      <c r="N19">
        <f t="shared" si="30"/>
        <v>2.2204460492503128E-16</v>
      </c>
      <c r="O19">
        <f t="shared" si="22"/>
        <v>2.0499893201433823E-2</v>
      </c>
      <c r="P19">
        <f t="shared" si="18"/>
        <v>3.5506856574619002E-2</v>
      </c>
      <c r="R19">
        <f t="shared" si="23"/>
        <v>500</v>
      </c>
      <c r="S19">
        <f t="shared" si="24"/>
        <v>470.176623512258</v>
      </c>
      <c r="T19">
        <f t="shared" si="25"/>
        <v>500</v>
      </c>
      <c r="U19">
        <f t="shared" si="26"/>
        <v>490.05887450408596</v>
      </c>
      <c r="V19">
        <f t="shared" si="27"/>
        <v>2.0082562486043655E-2</v>
      </c>
      <c r="W19">
        <f t="shared" si="28"/>
        <v>9.9411254959139992</v>
      </c>
      <c r="X19">
        <f t="shared" si="29"/>
        <v>1.9882250991827999E-2</v>
      </c>
      <c r="Y19">
        <f t="shared" si="31"/>
        <v>2.0285573862883106E-2</v>
      </c>
    </row>
    <row r="20" spans="2:25" x14ac:dyDescent="0.2">
      <c r="B20" s="3">
        <v>8</v>
      </c>
      <c r="C20">
        <v>500</v>
      </c>
      <c r="D20">
        <f t="shared" si="19"/>
        <v>0</v>
      </c>
      <c r="F20">
        <v>500</v>
      </c>
      <c r="G20">
        <f t="shared" si="20"/>
        <v>0</v>
      </c>
      <c r="I20">
        <v>500</v>
      </c>
      <c r="J20">
        <f t="shared" si="21"/>
        <v>2.2204460492503128E-16</v>
      </c>
      <c r="L20">
        <f t="shared" si="16"/>
        <v>0</v>
      </c>
      <c r="M20">
        <f t="shared" si="17"/>
        <v>0</v>
      </c>
      <c r="N20">
        <f t="shared" si="30"/>
        <v>2.2204460492503128E-16</v>
      </c>
      <c r="O20">
        <f t="shared" si="22"/>
        <v>7.4014868308343765E-17</v>
      </c>
      <c r="P20">
        <f t="shared" si="18"/>
        <v>1.2819751242557092E-16</v>
      </c>
      <c r="R20">
        <f t="shared" si="23"/>
        <v>500</v>
      </c>
      <c r="S20">
        <f t="shared" si="24"/>
        <v>500</v>
      </c>
      <c r="T20">
        <f t="shared" si="25"/>
        <v>500</v>
      </c>
      <c r="U20">
        <f t="shared" si="26"/>
        <v>500</v>
      </c>
      <c r="V20">
        <f t="shared" si="27"/>
        <v>0</v>
      </c>
      <c r="W20">
        <f t="shared" si="28"/>
        <v>0</v>
      </c>
      <c r="X20">
        <f t="shared" si="29"/>
        <v>4.6412457148092367E-17</v>
      </c>
      <c r="Y20">
        <f t="shared" si="31"/>
        <v>4.6412457148092367E-17</v>
      </c>
    </row>
    <row r="21" spans="2:25" x14ac:dyDescent="0.2">
      <c r="B21" s="3">
        <v>4</v>
      </c>
      <c r="C21">
        <v>500</v>
      </c>
      <c r="D21">
        <f t="shared" si="19"/>
        <v>0</v>
      </c>
      <c r="F21">
        <v>500</v>
      </c>
      <c r="G21">
        <f t="shared" si="20"/>
        <v>0</v>
      </c>
      <c r="I21">
        <v>500</v>
      </c>
      <c r="J21">
        <f t="shared" si="21"/>
        <v>2.2204460492503128E-16</v>
      </c>
      <c r="L21">
        <f t="shared" si="16"/>
        <v>0</v>
      </c>
      <c r="M21">
        <f t="shared" si="17"/>
        <v>0</v>
      </c>
      <c r="N21">
        <f t="shared" si="30"/>
        <v>2.2204460492503128E-16</v>
      </c>
      <c r="O21">
        <f t="shared" si="22"/>
        <v>7.4014868308343765E-17</v>
      </c>
      <c r="P21">
        <f t="shared" si="18"/>
        <v>1.2819751242557092E-16</v>
      </c>
      <c r="R21">
        <f t="shared" si="23"/>
        <v>500</v>
      </c>
      <c r="S21">
        <f t="shared" si="24"/>
        <v>500</v>
      </c>
      <c r="T21">
        <f t="shared" si="25"/>
        <v>500</v>
      </c>
      <c r="U21">
        <f t="shared" si="26"/>
        <v>500</v>
      </c>
      <c r="V21">
        <f t="shared" si="27"/>
        <v>0</v>
      </c>
      <c r="W21">
        <f t="shared" si="28"/>
        <v>0</v>
      </c>
      <c r="X21">
        <f t="shared" si="29"/>
        <v>4.6412457148092367E-17</v>
      </c>
      <c r="Y21">
        <f t="shared" si="31"/>
        <v>4.6412457148092367E-17</v>
      </c>
    </row>
    <row r="22" spans="2:25" x14ac:dyDescent="0.2">
      <c r="B22" s="3">
        <v>2</v>
      </c>
      <c r="C22">
        <v>500</v>
      </c>
      <c r="D22">
        <f t="shared" si="19"/>
        <v>0</v>
      </c>
      <c r="F22">
        <v>500</v>
      </c>
      <c r="G22">
        <f t="shared" si="20"/>
        <v>0</v>
      </c>
      <c r="I22">
        <v>500</v>
      </c>
      <c r="J22">
        <f t="shared" si="21"/>
        <v>2.2204460492503128E-16</v>
      </c>
      <c r="L22">
        <f t="shared" si="16"/>
        <v>0</v>
      </c>
      <c r="M22">
        <f t="shared" si="17"/>
        <v>0</v>
      </c>
      <c r="N22">
        <f t="shared" si="30"/>
        <v>2.2204460492503128E-16</v>
      </c>
      <c r="O22">
        <f t="shared" si="22"/>
        <v>7.4014868308343765E-17</v>
      </c>
      <c r="P22">
        <f t="shared" si="18"/>
        <v>1.2819751242557092E-16</v>
      </c>
      <c r="R22">
        <f t="shared" si="23"/>
        <v>500</v>
      </c>
      <c r="S22">
        <f t="shared" si="24"/>
        <v>500</v>
      </c>
      <c r="T22">
        <f t="shared" si="25"/>
        <v>500</v>
      </c>
      <c r="U22">
        <f t="shared" si="26"/>
        <v>500</v>
      </c>
      <c r="V22">
        <f t="shared" si="27"/>
        <v>0</v>
      </c>
      <c r="W22">
        <f t="shared" si="28"/>
        <v>0</v>
      </c>
      <c r="X22">
        <f t="shared" si="29"/>
        <v>4.6412457148092367E-17</v>
      </c>
      <c r="Y22">
        <f t="shared" si="31"/>
        <v>4.6412457148092367E-17</v>
      </c>
    </row>
    <row r="23" spans="2:25" x14ac:dyDescent="0.2">
      <c r="B23" s="3">
        <v>1</v>
      </c>
      <c r="C23">
        <v>500</v>
      </c>
      <c r="D23">
        <f t="shared" si="19"/>
        <v>0</v>
      </c>
      <c r="F23">
        <v>500</v>
      </c>
      <c r="G23">
        <f t="shared" si="20"/>
        <v>0</v>
      </c>
      <c r="I23">
        <v>500</v>
      </c>
      <c r="J23">
        <f t="shared" si="21"/>
        <v>2.2204460492503128E-16</v>
      </c>
      <c r="L23">
        <f t="shared" si="16"/>
        <v>0</v>
      </c>
      <c r="M23">
        <f t="shared" si="17"/>
        <v>0</v>
      </c>
      <c r="N23">
        <f t="shared" si="30"/>
        <v>2.2204460492503128E-16</v>
      </c>
      <c r="O23">
        <f t="shared" si="22"/>
        <v>7.4014868308343765E-17</v>
      </c>
      <c r="P23">
        <f t="shared" si="18"/>
        <v>1.2819751242557092E-16</v>
      </c>
      <c r="R23">
        <f t="shared" si="23"/>
        <v>500</v>
      </c>
      <c r="S23">
        <f t="shared" si="24"/>
        <v>500</v>
      </c>
      <c r="T23">
        <f t="shared" si="25"/>
        <v>500</v>
      </c>
      <c r="U23">
        <f t="shared" si="26"/>
        <v>500</v>
      </c>
      <c r="V23">
        <f t="shared" si="27"/>
        <v>0</v>
      </c>
      <c r="W23">
        <f t="shared" si="28"/>
        <v>0</v>
      </c>
      <c r="X23">
        <f t="shared" si="29"/>
        <v>4.6412457148092367E-17</v>
      </c>
      <c r="Y23">
        <f t="shared" si="31"/>
        <v>4.6412457148092367E-17</v>
      </c>
    </row>
    <row r="24" spans="2:25" x14ac:dyDescent="0.2">
      <c r="B24" s="3">
        <v>0.5</v>
      </c>
      <c r="C24">
        <v>500</v>
      </c>
      <c r="D24">
        <f t="shared" si="19"/>
        <v>0</v>
      </c>
      <c r="F24">
        <v>500</v>
      </c>
      <c r="G24">
        <f t="shared" si="20"/>
        <v>0</v>
      </c>
      <c r="I24">
        <v>500</v>
      </c>
      <c r="J24">
        <f t="shared" si="21"/>
        <v>2.2204460492503128E-16</v>
      </c>
      <c r="L24">
        <f t="shared" si="16"/>
        <v>0</v>
      </c>
      <c r="M24">
        <f t="shared" si="17"/>
        <v>0</v>
      </c>
      <c r="N24">
        <f t="shared" si="30"/>
        <v>2.2204460492503128E-16</v>
      </c>
      <c r="O24">
        <f t="shared" si="22"/>
        <v>7.4014868308343765E-17</v>
      </c>
      <c r="P24">
        <f t="shared" si="18"/>
        <v>1.2819751242557092E-16</v>
      </c>
      <c r="R24">
        <f t="shared" si="23"/>
        <v>500</v>
      </c>
      <c r="S24">
        <f t="shared" si="24"/>
        <v>500</v>
      </c>
      <c r="T24">
        <f t="shared" si="25"/>
        <v>500</v>
      </c>
      <c r="U24">
        <f t="shared" si="26"/>
        <v>500</v>
      </c>
      <c r="V24">
        <f t="shared" si="27"/>
        <v>0</v>
      </c>
      <c r="W24">
        <f t="shared" si="28"/>
        <v>0</v>
      </c>
      <c r="X24">
        <f t="shared" si="29"/>
        <v>4.6412457148092367E-17</v>
      </c>
      <c r="Y24">
        <f t="shared" si="31"/>
        <v>4.6412457148092367E-17</v>
      </c>
    </row>
    <row r="25" spans="2:25" x14ac:dyDescent="0.2">
      <c r="B25" s="3">
        <v>0</v>
      </c>
      <c r="C25">
        <v>500</v>
      </c>
      <c r="D25">
        <f t="shared" si="19"/>
        <v>0</v>
      </c>
      <c r="F25">
        <v>500</v>
      </c>
      <c r="G25">
        <f t="shared" si="20"/>
        <v>0</v>
      </c>
      <c r="I25">
        <v>500.00000000000006</v>
      </c>
      <c r="J25">
        <f t="shared" si="21"/>
        <v>0</v>
      </c>
      <c r="L25">
        <f t="shared" si="16"/>
        <v>0</v>
      </c>
      <c r="M25">
        <f t="shared" si="17"/>
        <v>0</v>
      </c>
      <c r="N25">
        <f t="shared" si="30"/>
        <v>0</v>
      </c>
      <c r="O25">
        <f t="shared" si="22"/>
        <v>0</v>
      </c>
      <c r="P25">
        <f t="shared" si="18"/>
        <v>0</v>
      </c>
      <c r="R25">
        <f t="shared" si="23"/>
        <v>500</v>
      </c>
      <c r="S25">
        <f t="shared" si="24"/>
        <v>500</v>
      </c>
      <c r="T25">
        <f t="shared" si="25"/>
        <v>500.00000000000006</v>
      </c>
      <c r="U25">
        <f>AVERAGE(R25:T25)</f>
        <v>500</v>
      </c>
      <c r="V25">
        <f t="shared" si="27"/>
        <v>0</v>
      </c>
      <c r="W25">
        <f t="shared" si="28"/>
        <v>2.3206228574046183E-14</v>
      </c>
      <c r="X25">
        <f t="shared" si="29"/>
        <v>6.5637126361892331E-17</v>
      </c>
      <c r="Y25">
        <f t="shared" si="31"/>
        <v>6.5637126361892331E-17</v>
      </c>
    </row>
    <row r="28" spans="2:25" x14ac:dyDescent="0.2">
      <c r="B28" t="s">
        <v>0</v>
      </c>
      <c r="D28" t="s">
        <v>6</v>
      </c>
      <c r="G28" t="s">
        <v>6</v>
      </c>
      <c r="J28" t="s">
        <v>6</v>
      </c>
      <c r="L28" s="1" t="s">
        <v>7</v>
      </c>
      <c r="M28" s="1" t="s">
        <v>8</v>
      </c>
      <c r="N28" s="1" t="s">
        <v>9</v>
      </c>
      <c r="O28" t="s">
        <v>4</v>
      </c>
      <c r="P28" t="s">
        <v>5</v>
      </c>
      <c r="R28" t="s">
        <v>1</v>
      </c>
      <c r="S28" t="s">
        <v>2</v>
      </c>
      <c r="T28" t="s">
        <v>3</v>
      </c>
      <c r="U28" t="s">
        <v>4</v>
      </c>
      <c r="V28" t="s">
        <v>6</v>
      </c>
    </row>
    <row r="29" spans="2:25" x14ac:dyDescent="0.2">
      <c r="B29" s="3">
        <v>96</v>
      </c>
      <c r="C29">
        <v>83.565494370392315</v>
      </c>
      <c r="D29">
        <f>LN($C$38/C29)</f>
        <v>0.17953949786646975</v>
      </c>
      <c r="F29">
        <v>79.031164398236271</v>
      </c>
      <c r="G29">
        <f>LN($F$38/F29)</f>
        <v>0.23532792525661228</v>
      </c>
      <c r="I29">
        <v>71.461535696650429</v>
      </c>
      <c r="J29">
        <f>LN($I$38/I29)</f>
        <v>0.33601084332636566</v>
      </c>
      <c r="L29">
        <f t="shared" ref="L29:L38" si="32">D29</f>
        <v>0.17953949786646975</v>
      </c>
      <c r="M29">
        <f t="shared" ref="M29:M38" si="33">G29</f>
        <v>0.23532792525661228</v>
      </c>
      <c r="N29">
        <f>J29</f>
        <v>0.33601084332636566</v>
      </c>
      <c r="O29">
        <f>AVERAGE(L29:N29)</f>
        <v>0.25029275548314922</v>
      </c>
      <c r="P29">
        <f t="shared" ref="P29:P38" si="34">STDEV(L29:N29)</f>
        <v>7.9301829079090849E-2</v>
      </c>
      <c r="R29">
        <f>C29</f>
        <v>83.565494370392315</v>
      </c>
      <c r="S29">
        <f>F29</f>
        <v>79.031164398236271</v>
      </c>
      <c r="T29">
        <f>I29</f>
        <v>71.461535696650429</v>
      </c>
      <c r="U29">
        <f>AVERAGE(R29:T29)</f>
        <v>78.019398155093</v>
      </c>
      <c r="V29">
        <f>LN($U$38/U29)</f>
        <v>0.24821269592173581</v>
      </c>
      <c r="W29">
        <f>STDEV(R29:T29)/SQRT(3)</f>
        <v>3.5305432581018854</v>
      </c>
      <c r="X29">
        <f>(U29/$U$38)*SQRT(((W29/U29)^2)+(($W$38/$U$38)^2))</f>
        <v>3.5305432581018849E-2</v>
      </c>
      <c r="Y29">
        <f>(1/(U29/$U$38))*X29</f>
        <v>4.5252121159453165E-2</v>
      </c>
    </row>
    <row r="30" spans="2:25" x14ac:dyDescent="0.2">
      <c r="B30" s="3">
        <v>72</v>
      </c>
      <c r="C30">
        <v>89.925609122064145</v>
      </c>
      <c r="D30">
        <f t="shared" ref="D30:D38" si="35">LN($C$38/C30)</f>
        <v>0.10618742276168701</v>
      </c>
      <c r="F30">
        <v>89.5411192708888</v>
      </c>
      <c r="G30">
        <f t="shared" ref="G30:G38" si="36">LN($F$38/F30)</f>
        <v>0.11047223302010901</v>
      </c>
      <c r="I30">
        <v>86.367360487982296</v>
      </c>
      <c r="J30">
        <f t="shared" ref="J30:J38" si="37">LN($I$38/I30)</f>
        <v>0.14656035368178294</v>
      </c>
      <c r="L30">
        <f t="shared" si="32"/>
        <v>0.10618742276168701</v>
      </c>
      <c r="M30">
        <f t="shared" si="33"/>
        <v>0.11047223302010901</v>
      </c>
      <c r="N30">
        <f>J30</f>
        <v>0.14656035368178294</v>
      </c>
      <c r="O30">
        <f t="shared" ref="O30:O38" si="38">AVERAGE(L30:N30)</f>
        <v>0.12107333648785966</v>
      </c>
      <c r="P30">
        <f t="shared" si="34"/>
        <v>2.2176134329954311E-2</v>
      </c>
      <c r="R30">
        <f t="shared" ref="R30:R38" si="39">C30</f>
        <v>89.925609122064145</v>
      </c>
      <c r="S30">
        <f t="shared" ref="S30:S38" si="40">F30</f>
        <v>89.5411192708888</v>
      </c>
      <c r="T30">
        <f t="shared" ref="T30:T38" si="41">I30</f>
        <v>86.367360487982296</v>
      </c>
      <c r="U30">
        <f t="shared" ref="U30:U38" si="42">AVERAGE(R30:T30)</f>
        <v>88.611362960311752</v>
      </c>
      <c r="V30">
        <f t="shared" ref="V30:V38" si="43">LN($U$38/U30)</f>
        <v>0.12091008648401368</v>
      </c>
      <c r="W30">
        <f t="shared" ref="W30:W38" si="44">STDEV(R30:T30)/SQRT(3)</f>
        <v>1.1274777800145666</v>
      </c>
      <c r="X30">
        <f t="shared" ref="X30:X38" si="45">(U30/$U$38)*SQRT(((W30/U30)^2)+(($W$38/$U$38)^2))</f>
        <v>1.1274777800145665E-2</v>
      </c>
      <c r="Y30">
        <f t="shared" ref="Y30:Y38" si="46">(1/(U30/$U$38))*X30</f>
        <v>1.2723851009035418E-2</v>
      </c>
    </row>
    <row r="31" spans="2:25" x14ac:dyDescent="0.2">
      <c r="B31" s="3">
        <v>48</v>
      </c>
      <c r="C31">
        <v>93.497472122166997</v>
      </c>
      <c r="D31">
        <f t="shared" si="35"/>
        <v>6.7235786185489102E-2</v>
      </c>
      <c r="F31">
        <v>93.783190724392242</v>
      </c>
      <c r="G31">
        <f t="shared" si="36"/>
        <v>6.4184549399442251E-2</v>
      </c>
      <c r="I31">
        <v>88.622859206385797</v>
      </c>
      <c r="J31">
        <f t="shared" si="37"/>
        <v>0.12078035706776859</v>
      </c>
      <c r="L31">
        <f t="shared" si="32"/>
        <v>6.7235786185489102E-2</v>
      </c>
      <c r="M31">
        <f t="shared" si="33"/>
        <v>6.4184549399442251E-2</v>
      </c>
      <c r="N31">
        <f t="shared" ref="N31:N38" si="47">J31</f>
        <v>0.12078035706776859</v>
      </c>
      <c r="O31">
        <f t="shared" si="38"/>
        <v>8.406689755089998E-2</v>
      </c>
      <c r="P31">
        <f t="shared" si="34"/>
        <v>3.1831369649352056E-2</v>
      </c>
      <c r="R31">
        <f t="shared" si="39"/>
        <v>93.497472122166997</v>
      </c>
      <c r="S31">
        <f t="shared" si="40"/>
        <v>93.783190724392242</v>
      </c>
      <c r="T31">
        <f t="shared" si="41"/>
        <v>88.622859206385797</v>
      </c>
      <c r="U31">
        <f t="shared" si="42"/>
        <v>91.967840684315021</v>
      </c>
      <c r="V31">
        <f t="shared" si="43"/>
        <v>8.3731227827797322E-2</v>
      </c>
      <c r="W31">
        <f t="shared" si="44"/>
        <v>1.6745232750130727</v>
      </c>
      <c r="X31">
        <f t="shared" si="45"/>
        <v>1.6745232750130727E-2</v>
      </c>
      <c r="Y31">
        <f t="shared" si="46"/>
        <v>1.8207704590575E-2</v>
      </c>
    </row>
    <row r="32" spans="2:25" x14ac:dyDescent="0.2">
      <c r="B32" s="3">
        <v>24</v>
      </c>
      <c r="C32">
        <v>94.385662059887395</v>
      </c>
      <c r="D32">
        <f t="shared" si="35"/>
        <v>5.7781009331144877E-2</v>
      </c>
      <c r="F32">
        <v>92.127617140091601</v>
      </c>
      <c r="G32">
        <f t="shared" si="36"/>
        <v>8.199542730580707E-2</v>
      </c>
      <c r="I32">
        <v>90.300180169079695</v>
      </c>
      <c r="J32">
        <f t="shared" si="37"/>
        <v>0.10203073033923842</v>
      </c>
      <c r="L32">
        <f t="shared" si="32"/>
        <v>5.7781009331144877E-2</v>
      </c>
      <c r="M32">
        <f t="shared" si="33"/>
        <v>8.199542730580707E-2</v>
      </c>
      <c r="N32">
        <f t="shared" si="47"/>
        <v>0.10203073033923842</v>
      </c>
      <c r="O32">
        <f t="shared" si="38"/>
        <v>8.0602388992063456E-2</v>
      </c>
      <c r="P32">
        <f t="shared" si="34"/>
        <v>2.215772707502274E-2</v>
      </c>
      <c r="R32">
        <f t="shared" si="39"/>
        <v>94.385662059887395</v>
      </c>
      <c r="S32">
        <f t="shared" si="40"/>
        <v>92.127617140091601</v>
      </c>
      <c r="T32">
        <f t="shared" si="41"/>
        <v>90.300180169079695</v>
      </c>
      <c r="U32">
        <f t="shared" si="42"/>
        <v>92.271153123019573</v>
      </c>
      <c r="V32">
        <f t="shared" si="43"/>
        <v>8.0438627206620192E-2</v>
      </c>
      <c r="W32">
        <f t="shared" si="44"/>
        <v>1.1815586462840424</v>
      </c>
      <c r="X32">
        <f t="shared" si="45"/>
        <v>1.1815586462840425E-2</v>
      </c>
      <c r="Y32">
        <f t="shared" si="46"/>
        <v>1.2805287528039685E-2</v>
      </c>
    </row>
    <row r="33" spans="2:25" x14ac:dyDescent="0.2">
      <c r="B33" s="3">
        <v>8</v>
      </c>
      <c r="C33">
        <v>95.323827336333494</v>
      </c>
      <c r="D33">
        <f t="shared" si="35"/>
        <v>4.7890382063288772E-2</v>
      </c>
      <c r="F33">
        <v>97.320853693765486</v>
      </c>
      <c r="G33">
        <f t="shared" si="36"/>
        <v>2.7156896083238038E-2</v>
      </c>
      <c r="I33">
        <v>92.320674623240308</v>
      </c>
      <c r="J33">
        <f>LN($I$38/I33)</f>
        <v>7.9902075810890427E-2</v>
      </c>
      <c r="L33">
        <f t="shared" si="32"/>
        <v>4.7890382063288772E-2</v>
      </c>
      <c r="M33">
        <f t="shared" si="33"/>
        <v>2.7156896083238038E-2</v>
      </c>
      <c r="N33">
        <f t="shared" si="47"/>
        <v>7.9902075810890427E-2</v>
      </c>
      <c r="O33">
        <f t="shared" si="38"/>
        <v>5.1649784652472414E-2</v>
      </c>
      <c r="P33">
        <f t="shared" si="34"/>
        <v>2.6572792984484311E-2</v>
      </c>
      <c r="R33">
        <f t="shared" si="39"/>
        <v>95.323827336333494</v>
      </c>
      <c r="S33">
        <f t="shared" si="40"/>
        <v>97.320853693765486</v>
      </c>
      <c r="T33">
        <f t="shared" si="41"/>
        <v>92.320674623240308</v>
      </c>
      <c r="U33">
        <f t="shared" si="42"/>
        <v>94.988451884446434</v>
      </c>
      <c r="V33">
        <f t="shared" si="43"/>
        <v>5.141486088754834E-2</v>
      </c>
      <c r="W33">
        <f t="shared" si="44"/>
        <v>1.4531351399217085</v>
      </c>
      <c r="X33">
        <f t="shared" si="45"/>
        <v>1.4531351399217084E-2</v>
      </c>
      <c r="Y33">
        <f t="shared" si="46"/>
        <v>1.5298018981185726E-2</v>
      </c>
    </row>
    <row r="34" spans="2:25" x14ac:dyDescent="0.2">
      <c r="B34" s="3">
        <v>4</v>
      </c>
      <c r="C34">
        <v>95.79076107788012</v>
      </c>
      <c r="D34">
        <f t="shared" si="35"/>
        <v>4.3003945349981254E-2</v>
      </c>
      <c r="F34">
        <v>97.64486440323077</v>
      </c>
      <c r="G34">
        <f t="shared" si="36"/>
        <v>2.3833121925201758E-2</v>
      </c>
      <c r="I34">
        <v>94.230834903198996</v>
      </c>
      <c r="J34">
        <f t="shared" si="37"/>
        <v>5.9422723539135788E-2</v>
      </c>
      <c r="L34">
        <f t="shared" si="32"/>
        <v>4.3003945349981254E-2</v>
      </c>
      <c r="M34">
        <f t="shared" si="33"/>
        <v>2.3833121925201758E-2</v>
      </c>
      <c r="N34">
        <f t="shared" si="47"/>
        <v>5.9422723539135788E-2</v>
      </c>
      <c r="O34">
        <f t="shared" si="38"/>
        <v>4.208659693810627E-2</v>
      </c>
      <c r="P34">
        <f t="shared" si="34"/>
        <v>1.7812525981488712E-2</v>
      </c>
      <c r="R34">
        <f t="shared" si="39"/>
        <v>95.79076107788012</v>
      </c>
      <c r="S34">
        <f t="shared" si="40"/>
        <v>97.64486440323077</v>
      </c>
      <c r="T34">
        <f t="shared" si="41"/>
        <v>94.230834903198996</v>
      </c>
      <c r="U34">
        <f t="shared" si="42"/>
        <v>95.888820128103291</v>
      </c>
      <c r="V34">
        <f t="shared" si="43"/>
        <v>4.1980789329286464E-2</v>
      </c>
      <c r="W34">
        <f t="shared" si="44"/>
        <v>0.98676424738803137</v>
      </c>
      <c r="X34">
        <f t="shared" si="45"/>
        <v>9.8676424738803128E-3</v>
      </c>
      <c r="Y34">
        <f t="shared" si="46"/>
        <v>1.0290712160914662E-2</v>
      </c>
    </row>
    <row r="35" spans="2:25" x14ac:dyDescent="0.2">
      <c r="B35" s="3">
        <v>2</v>
      </c>
      <c r="C35">
        <v>96.182606721702996</v>
      </c>
      <c r="D35">
        <f t="shared" si="35"/>
        <v>3.892164797201994E-2</v>
      </c>
      <c r="F35">
        <v>98.745411855669602</v>
      </c>
      <c r="G35">
        <f t="shared" si="36"/>
        <v>1.2625245507329847E-2</v>
      </c>
      <c r="I35">
        <v>98.884300075598375</v>
      </c>
      <c r="J35">
        <f t="shared" si="37"/>
        <v>1.121970540471561E-2</v>
      </c>
      <c r="L35">
        <f t="shared" si="32"/>
        <v>3.892164797201994E-2</v>
      </c>
      <c r="M35">
        <f t="shared" si="33"/>
        <v>1.2625245507329847E-2</v>
      </c>
      <c r="N35">
        <f t="shared" si="47"/>
        <v>1.121970540471561E-2</v>
      </c>
      <c r="O35">
        <f t="shared" si="38"/>
        <v>2.09221996280218E-2</v>
      </c>
      <c r="P35">
        <f t="shared" si="34"/>
        <v>1.5603813356394885E-2</v>
      </c>
      <c r="R35">
        <f t="shared" si="39"/>
        <v>96.182606721702996</v>
      </c>
      <c r="S35">
        <f t="shared" si="40"/>
        <v>98.745411855669602</v>
      </c>
      <c r="T35">
        <f t="shared" si="41"/>
        <v>98.884300075598375</v>
      </c>
      <c r="U35">
        <f t="shared" si="42"/>
        <v>97.937439550990334</v>
      </c>
      <c r="V35">
        <f t="shared" si="43"/>
        <v>2.0841283092306807E-2</v>
      </c>
      <c r="W35">
        <f t="shared" si="44"/>
        <v>0.87833197567267118</v>
      </c>
      <c r="X35">
        <f t="shared" si="45"/>
        <v>8.783319756726712E-3</v>
      </c>
      <c r="Y35">
        <f t="shared" si="46"/>
        <v>8.9682962889322294E-3</v>
      </c>
    </row>
    <row r="36" spans="2:25" x14ac:dyDescent="0.2">
      <c r="B36" s="3">
        <v>1</v>
      </c>
      <c r="C36">
        <v>96.975948479962838</v>
      </c>
      <c r="D36">
        <f t="shared" si="35"/>
        <v>3.0707192045154378E-2</v>
      </c>
      <c r="F36">
        <v>100</v>
      </c>
      <c r="G36">
        <f t="shared" si="36"/>
        <v>0</v>
      </c>
      <c r="I36">
        <v>99.128877096245205</v>
      </c>
      <c r="J36">
        <f t="shared" si="37"/>
        <v>8.7493935950026091E-3</v>
      </c>
      <c r="L36">
        <f t="shared" si="32"/>
        <v>3.0707192045154378E-2</v>
      </c>
      <c r="M36">
        <f t="shared" si="33"/>
        <v>0</v>
      </c>
      <c r="N36">
        <f t="shared" si="47"/>
        <v>8.7493935950026091E-3</v>
      </c>
      <c r="O36">
        <f t="shared" si="38"/>
        <v>1.3152195213385662E-2</v>
      </c>
      <c r="P36">
        <f t="shared" si="34"/>
        <v>1.58199686280544E-2</v>
      </c>
      <c r="R36">
        <f t="shared" si="39"/>
        <v>96.975948479962838</v>
      </c>
      <c r="S36">
        <f t="shared" si="40"/>
        <v>100</v>
      </c>
      <c r="T36">
        <f t="shared" si="41"/>
        <v>99.128877096245205</v>
      </c>
      <c r="U36">
        <f t="shared" si="42"/>
        <v>98.701608525402676</v>
      </c>
      <c r="V36">
        <f t="shared" si="43"/>
        <v>1.3068942564910119E-2</v>
      </c>
      <c r="W36">
        <f t="shared" si="44"/>
        <v>0.89872886580290479</v>
      </c>
      <c r="X36">
        <f t="shared" si="45"/>
        <v>8.9872886580290474E-3</v>
      </c>
      <c r="Y36">
        <f t="shared" si="46"/>
        <v>9.1055138738858586E-3</v>
      </c>
    </row>
    <row r="37" spans="2:25" x14ac:dyDescent="0.2">
      <c r="B37" s="3">
        <v>0.5</v>
      </c>
      <c r="C37">
        <v>97.954294020763498</v>
      </c>
      <c r="D37">
        <f t="shared" si="35"/>
        <v>2.0669203653247002E-2</v>
      </c>
      <c r="F37">
        <v>100</v>
      </c>
      <c r="G37">
        <f t="shared" si="36"/>
        <v>0</v>
      </c>
      <c r="I37">
        <v>100</v>
      </c>
      <c r="J37">
        <f t="shared" si="37"/>
        <v>0</v>
      </c>
      <c r="L37">
        <f t="shared" si="32"/>
        <v>2.0669203653247002E-2</v>
      </c>
      <c r="M37">
        <f t="shared" si="33"/>
        <v>0</v>
      </c>
      <c r="N37">
        <f t="shared" si="47"/>
        <v>0</v>
      </c>
      <c r="O37">
        <f t="shared" si="38"/>
        <v>6.8897345510823341E-3</v>
      </c>
      <c r="P37">
        <f t="shared" si="34"/>
        <v>1.1933370293137353E-2</v>
      </c>
      <c r="R37">
        <f t="shared" si="39"/>
        <v>97.954294020763498</v>
      </c>
      <c r="S37">
        <f t="shared" si="40"/>
        <v>100</v>
      </c>
      <c r="T37">
        <f t="shared" si="41"/>
        <v>100</v>
      </c>
      <c r="U37">
        <f t="shared" si="42"/>
        <v>99.318098006921161</v>
      </c>
      <c r="V37">
        <f t="shared" si="43"/>
        <v>6.8423756833127115E-3</v>
      </c>
      <c r="W37">
        <f t="shared" si="44"/>
        <v>0.68190199307883392</v>
      </c>
      <c r="X37">
        <f t="shared" si="45"/>
        <v>6.8190199307883396E-3</v>
      </c>
      <c r="Y37">
        <f t="shared" si="46"/>
        <v>6.8658382184414602E-3</v>
      </c>
    </row>
    <row r="38" spans="2:25" x14ac:dyDescent="0.2">
      <c r="B38" s="3">
        <v>0</v>
      </c>
      <c r="C38">
        <v>100.00000000000001</v>
      </c>
      <c r="D38">
        <f t="shared" si="35"/>
        <v>0</v>
      </c>
      <c r="F38">
        <v>100</v>
      </c>
      <c r="G38">
        <f t="shared" si="36"/>
        <v>0</v>
      </c>
      <c r="I38">
        <v>100</v>
      </c>
      <c r="J38">
        <f t="shared" si="37"/>
        <v>0</v>
      </c>
      <c r="L38">
        <f t="shared" si="32"/>
        <v>0</v>
      </c>
      <c r="M38">
        <f t="shared" si="33"/>
        <v>0</v>
      </c>
      <c r="N38">
        <f t="shared" si="47"/>
        <v>0</v>
      </c>
      <c r="O38">
        <f t="shared" si="38"/>
        <v>0</v>
      </c>
      <c r="P38">
        <f t="shared" si="34"/>
        <v>0</v>
      </c>
      <c r="R38">
        <f t="shared" si="39"/>
        <v>100.00000000000001</v>
      </c>
      <c r="S38">
        <f t="shared" si="40"/>
        <v>100</v>
      </c>
      <c r="T38">
        <f t="shared" si="41"/>
        <v>100</v>
      </c>
      <c r="U38">
        <f t="shared" si="42"/>
        <v>100</v>
      </c>
      <c r="V38">
        <f t="shared" si="43"/>
        <v>0</v>
      </c>
      <c r="W38">
        <f t="shared" si="44"/>
        <v>5.8015571435115458E-15</v>
      </c>
      <c r="X38">
        <f t="shared" si="45"/>
        <v>8.2046407952365399E-17</v>
      </c>
      <c r="Y38">
        <f t="shared" si="46"/>
        <v>8.2046407952365399E-17</v>
      </c>
    </row>
    <row r="41" spans="2:25" x14ac:dyDescent="0.2">
      <c r="B41" t="s">
        <v>0</v>
      </c>
      <c r="D41" t="s">
        <v>6</v>
      </c>
      <c r="G41" t="s">
        <v>6</v>
      </c>
      <c r="J41" t="s">
        <v>6</v>
      </c>
      <c r="L41" s="1" t="s">
        <v>7</v>
      </c>
      <c r="M41" s="1" t="s">
        <v>8</v>
      </c>
      <c r="N41" s="1" t="s">
        <v>9</v>
      </c>
      <c r="O41" t="s">
        <v>4</v>
      </c>
      <c r="P41" t="s">
        <v>5</v>
      </c>
      <c r="R41" t="s">
        <v>1</v>
      </c>
      <c r="S41" t="s">
        <v>2</v>
      </c>
      <c r="T41" t="s">
        <v>3</v>
      </c>
      <c r="U41" t="s">
        <v>4</v>
      </c>
      <c r="V41" t="s">
        <v>6</v>
      </c>
    </row>
    <row r="42" spans="2:25" x14ac:dyDescent="0.2">
      <c r="B42" s="3">
        <v>96</v>
      </c>
      <c r="C42">
        <v>15.376058830823858</v>
      </c>
      <c r="D42">
        <f>LN($C$51/C42)</f>
        <v>0.26292059518718142</v>
      </c>
      <c r="F42">
        <v>8.0326275265126679</v>
      </c>
      <c r="G42">
        <f>LN($F$51/F42)</f>
        <v>0.91222058535559436</v>
      </c>
      <c r="I42">
        <v>11.989635353328779</v>
      </c>
      <c r="J42">
        <f>LN($I$51/I42)</f>
        <v>0.51168971754344661</v>
      </c>
      <c r="L42">
        <f t="shared" ref="L42:L51" si="48">D42</f>
        <v>0.26292059518718142</v>
      </c>
      <c r="M42">
        <f t="shared" ref="M42:M51" si="49">G42</f>
        <v>0.91222058535559436</v>
      </c>
      <c r="N42">
        <f>J42</f>
        <v>0.51168971754344661</v>
      </c>
      <c r="O42">
        <f>AVERAGE(L42:N42)</f>
        <v>0.56227696602874078</v>
      </c>
      <c r="P42">
        <f t="shared" ref="P42:P51" si="50">STDEV(L42:N42)</f>
        <v>0.32759261528636463</v>
      </c>
      <c r="R42">
        <f>C42</f>
        <v>15.376058830823858</v>
      </c>
      <c r="S42">
        <f>F42</f>
        <v>8.0326275265126679</v>
      </c>
      <c r="T42">
        <f>I42</f>
        <v>11.989635353328779</v>
      </c>
      <c r="U42">
        <f>AVERAGE(R42:T42)</f>
        <v>11.799440570221769</v>
      </c>
      <c r="V42">
        <f>LN($U$51/U42)</f>
        <v>0.52768015250946843</v>
      </c>
      <c r="W42">
        <f>STDEV(R42:T42)/SQRT(3)</f>
        <v>2.1219979871122452</v>
      </c>
      <c r="X42">
        <f>(U42/$U$51)*SQRT(((W42/U42)^2)+(($W$51/$U$51)^2))</f>
        <v>0.10609989935561226</v>
      </c>
      <c r="Y42">
        <f>(1/(U42/$U$51))*X42</f>
        <v>0.17983886392610243</v>
      </c>
    </row>
    <row r="43" spans="2:25" x14ac:dyDescent="0.2">
      <c r="B43" s="3">
        <v>72</v>
      </c>
      <c r="C43">
        <v>15.9024781079144</v>
      </c>
      <c r="D43">
        <f t="shared" ref="D43:D51" si="51">LN($C$51/C43)</f>
        <v>0.22925732062839246</v>
      </c>
      <c r="F43">
        <v>10.165719088187885</v>
      </c>
      <c r="G43">
        <f t="shared" ref="G43:G51" si="52">LN($F$51/F43)</f>
        <v>0.67671108739307451</v>
      </c>
      <c r="I43">
        <v>13.1856974406932</v>
      </c>
      <c r="J43">
        <f t="shared" ref="J43:J51" si="53">LN($I$51/I43)</f>
        <v>0.41659955862187287</v>
      </c>
      <c r="L43">
        <f t="shared" si="48"/>
        <v>0.22925732062839246</v>
      </c>
      <c r="M43">
        <f t="shared" si="49"/>
        <v>0.67671108739307451</v>
      </c>
      <c r="N43">
        <f>J43</f>
        <v>0.41659955862187287</v>
      </c>
      <c r="O43">
        <f t="shared" ref="O43:O51" si="54">AVERAGE(L43:N43)</f>
        <v>0.44085598888111327</v>
      </c>
      <c r="P43">
        <f t="shared" si="50"/>
        <v>0.22471092353213851</v>
      </c>
      <c r="R43">
        <f t="shared" ref="R43:R51" si="55">C43</f>
        <v>15.9024781079144</v>
      </c>
      <c r="S43">
        <f t="shared" ref="S43:S51" si="56">F43</f>
        <v>10.165719088187885</v>
      </c>
      <c r="T43">
        <f t="shared" ref="T43:T51" si="57">I43</f>
        <v>13.1856974406932</v>
      </c>
      <c r="U43">
        <f t="shared" ref="U43:U51" si="58">AVERAGE(R43:T43)</f>
        <v>13.084631545598493</v>
      </c>
      <c r="V43">
        <f t="shared" ref="V43:V51" si="59">LN($U$51/U43)</f>
        <v>0.42429389650112703</v>
      </c>
      <c r="W43">
        <f t="shared" ref="W43:W51" si="60">STDEV(R43:T43)/SQRT(3)</f>
        <v>1.6568304830777483</v>
      </c>
      <c r="X43">
        <f t="shared" ref="X43:X51" si="61">(U43/$U$51)*SQRT(((W43/U43)^2)+(($W$51/$U$51)^2))</f>
        <v>8.2841524153887403E-2</v>
      </c>
      <c r="Y43">
        <f t="shared" ref="Y43:Y51" si="62">(1/(U43/$U$51))*X43</f>
        <v>0.12662416035972254</v>
      </c>
    </row>
    <row r="44" spans="2:25" x14ac:dyDescent="0.2">
      <c r="B44" s="3">
        <v>48</v>
      </c>
      <c r="C44">
        <v>16.721569082526099</v>
      </c>
      <c r="D44">
        <f t="shared" si="51"/>
        <v>0.17903282565187884</v>
      </c>
      <c r="F44">
        <v>14.0653142647969</v>
      </c>
      <c r="G44">
        <f t="shared" si="52"/>
        <v>0.35202048811511966</v>
      </c>
      <c r="I44">
        <v>13.413284669682069</v>
      </c>
      <c r="J44">
        <f t="shared" si="53"/>
        <v>0.39948666444300807</v>
      </c>
      <c r="L44">
        <f t="shared" si="48"/>
        <v>0.17903282565187884</v>
      </c>
      <c r="M44">
        <f t="shared" si="49"/>
        <v>0.35202048811511966</v>
      </c>
      <c r="N44">
        <f t="shared" ref="N44:N51" si="63">J44</f>
        <v>0.39948666444300807</v>
      </c>
      <c r="O44">
        <f t="shared" si="54"/>
        <v>0.31017999273666885</v>
      </c>
      <c r="P44">
        <f t="shared" si="50"/>
        <v>0.11602992738760076</v>
      </c>
      <c r="R44">
        <f t="shared" si="55"/>
        <v>16.721569082526099</v>
      </c>
      <c r="S44">
        <f t="shared" si="56"/>
        <v>14.0653142647969</v>
      </c>
      <c r="T44">
        <f t="shared" si="57"/>
        <v>13.413284669682069</v>
      </c>
      <c r="U44">
        <f t="shared" si="58"/>
        <v>14.73338933900169</v>
      </c>
      <c r="V44">
        <f t="shared" si="59"/>
        <v>0.30561597185596573</v>
      </c>
      <c r="W44">
        <f t="shared" si="60"/>
        <v>1.0117525500580651</v>
      </c>
      <c r="X44">
        <f t="shared" si="61"/>
        <v>5.0587627502903257E-2</v>
      </c>
      <c r="Y44">
        <f t="shared" si="62"/>
        <v>6.8670726523176226E-2</v>
      </c>
    </row>
    <row r="45" spans="2:25" x14ac:dyDescent="0.2">
      <c r="B45" s="3">
        <v>24</v>
      </c>
      <c r="C45">
        <v>17.318406771425799</v>
      </c>
      <c r="D45">
        <f t="shared" si="51"/>
        <v>0.14396236244380606</v>
      </c>
      <c r="F45">
        <v>18.267497716876928</v>
      </c>
      <c r="G45">
        <f t="shared" si="52"/>
        <v>9.0608873853550639E-2</v>
      </c>
      <c r="I45">
        <v>14.655573245375505</v>
      </c>
      <c r="J45">
        <f t="shared" si="53"/>
        <v>0.31091158412915926</v>
      </c>
      <c r="L45">
        <f t="shared" si="48"/>
        <v>0.14396236244380606</v>
      </c>
      <c r="M45">
        <f t="shared" si="49"/>
        <v>9.0608873853550639E-2</v>
      </c>
      <c r="N45">
        <f t="shared" si="63"/>
        <v>0.31091158412915926</v>
      </c>
      <c r="O45">
        <f t="shared" si="54"/>
        <v>0.18182760680883867</v>
      </c>
      <c r="P45">
        <f t="shared" si="50"/>
        <v>0.11492890666326039</v>
      </c>
      <c r="R45">
        <f t="shared" si="55"/>
        <v>17.318406771425799</v>
      </c>
      <c r="S45">
        <f t="shared" si="56"/>
        <v>18.267497716876928</v>
      </c>
      <c r="T45">
        <f t="shared" si="57"/>
        <v>14.655573245375505</v>
      </c>
      <c r="U45">
        <f t="shared" si="58"/>
        <v>16.747159244559413</v>
      </c>
      <c r="V45">
        <f t="shared" si="59"/>
        <v>0.17750362700590711</v>
      </c>
      <c r="W45">
        <f t="shared" si="60"/>
        <v>1.0810862438108153</v>
      </c>
      <c r="X45">
        <f t="shared" si="61"/>
        <v>5.4054312190540764E-2</v>
      </c>
      <c r="Y45">
        <f t="shared" si="62"/>
        <v>6.4553410403738992E-2</v>
      </c>
    </row>
    <row r="46" spans="2:25" x14ac:dyDescent="0.2">
      <c r="B46" s="3">
        <v>8</v>
      </c>
      <c r="C46">
        <v>18.8030531594951</v>
      </c>
      <c r="D46">
        <f t="shared" si="51"/>
        <v>6.171301480307783E-2</v>
      </c>
      <c r="F46">
        <v>20</v>
      </c>
      <c r="G46">
        <f t="shared" si="52"/>
        <v>0</v>
      </c>
      <c r="I46">
        <v>15.187069615628271</v>
      </c>
      <c r="J46">
        <f t="shared" si="53"/>
        <v>0.27528789092038258</v>
      </c>
      <c r="L46">
        <f t="shared" si="48"/>
        <v>6.171301480307783E-2</v>
      </c>
      <c r="M46">
        <f t="shared" si="49"/>
        <v>0</v>
      </c>
      <c r="N46">
        <f t="shared" si="63"/>
        <v>0.27528789092038258</v>
      </c>
      <c r="O46">
        <f t="shared" si="54"/>
        <v>0.11233363524115347</v>
      </c>
      <c r="P46">
        <f t="shared" si="50"/>
        <v>0.14445653717295007</v>
      </c>
      <c r="R46">
        <f t="shared" si="55"/>
        <v>18.8030531594951</v>
      </c>
      <c r="S46">
        <f t="shared" si="56"/>
        <v>20</v>
      </c>
      <c r="T46">
        <f t="shared" si="57"/>
        <v>15.187069615628271</v>
      </c>
      <c r="U46">
        <f t="shared" si="58"/>
        <v>17.996707591707789</v>
      </c>
      <c r="V46">
        <f t="shared" si="59"/>
        <v>0.10554344395997743</v>
      </c>
      <c r="W46">
        <f t="shared" si="60"/>
        <v>1.4466881260566489</v>
      </c>
      <c r="X46">
        <f t="shared" si="61"/>
        <v>7.2334406302832444E-2</v>
      </c>
      <c r="Y46">
        <f t="shared" si="62"/>
        <v>8.038626613699211E-2</v>
      </c>
    </row>
    <row r="47" spans="2:25" x14ac:dyDescent="0.2">
      <c r="B47" s="3">
        <v>4</v>
      </c>
      <c r="C47">
        <v>20</v>
      </c>
      <c r="D47">
        <f t="shared" si="51"/>
        <v>0</v>
      </c>
      <c r="F47">
        <v>20</v>
      </c>
      <c r="G47">
        <f t="shared" si="52"/>
        <v>0</v>
      </c>
      <c r="I47">
        <v>16.1723573110594</v>
      </c>
      <c r="J47">
        <f t="shared" si="53"/>
        <v>0.21242882759341322</v>
      </c>
      <c r="L47">
        <f t="shared" si="48"/>
        <v>0</v>
      </c>
      <c r="M47">
        <f t="shared" si="49"/>
        <v>0</v>
      </c>
      <c r="N47">
        <f t="shared" si="63"/>
        <v>0.21242882759341322</v>
      </c>
      <c r="O47">
        <f t="shared" si="54"/>
        <v>7.0809609197804407E-2</v>
      </c>
      <c r="P47">
        <f t="shared" si="50"/>
        <v>0.12264584079469373</v>
      </c>
      <c r="R47">
        <f t="shared" si="55"/>
        <v>20</v>
      </c>
      <c r="S47">
        <f t="shared" si="56"/>
        <v>20</v>
      </c>
      <c r="T47">
        <f t="shared" si="57"/>
        <v>16.1723573110594</v>
      </c>
      <c r="U47">
        <f t="shared" si="58"/>
        <v>18.724119103686466</v>
      </c>
      <c r="V47">
        <f t="shared" si="59"/>
        <v>6.5919789119176092E-2</v>
      </c>
      <c r="W47">
        <f t="shared" si="60"/>
        <v>1.2758808963135331</v>
      </c>
      <c r="X47">
        <f t="shared" si="61"/>
        <v>6.3794044815676645E-2</v>
      </c>
      <c r="Y47">
        <f t="shared" si="62"/>
        <v>6.8141037196368479E-2</v>
      </c>
    </row>
    <row r="48" spans="2:25" x14ac:dyDescent="0.2">
      <c r="B48" s="3">
        <v>2</v>
      </c>
      <c r="C48">
        <v>20</v>
      </c>
      <c r="D48">
        <f t="shared" si="51"/>
        <v>0</v>
      </c>
      <c r="F48">
        <v>20</v>
      </c>
      <c r="G48">
        <f t="shared" si="52"/>
        <v>0</v>
      </c>
      <c r="I48">
        <v>16.456873824684088</v>
      </c>
      <c r="J48">
        <f t="shared" si="53"/>
        <v>0.19498902193956666</v>
      </c>
      <c r="L48">
        <f t="shared" si="48"/>
        <v>0</v>
      </c>
      <c r="M48">
        <f t="shared" si="49"/>
        <v>0</v>
      </c>
      <c r="N48">
        <f t="shared" si="63"/>
        <v>0.19498902193956666</v>
      </c>
      <c r="O48">
        <f t="shared" si="54"/>
        <v>6.4996340646522224E-2</v>
      </c>
      <c r="P48">
        <f t="shared" si="50"/>
        <v>0.11257696430583064</v>
      </c>
      <c r="R48">
        <f t="shared" si="55"/>
        <v>20</v>
      </c>
      <c r="S48">
        <f t="shared" si="56"/>
        <v>20</v>
      </c>
      <c r="T48">
        <f t="shared" si="57"/>
        <v>16.456873824684088</v>
      </c>
      <c r="U48">
        <f t="shared" si="58"/>
        <v>18.818957941561361</v>
      </c>
      <c r="V48">
        <f t="shared" si="59"/>
        <v>6.0867510666096081E-2</v>
      </c>
      <c r="W48">
        <f t="shared" si="60"/>
        <v>1.1810420584386372</v>
      </c>
      <c r="X48">
        <f t="shared" si="61"/>
        <v>5.9052102921931852E-2</v>
      </c>
      <c r="Y48">
        <f t="shared" si="62"/>
        <v>6.2758100746392806E-2</v>
      </c>
    </row>
    <row r="49" spans="2:25" x14ac:dyDescent="0.2">
      <c r="B49" s="3">
        <v>1</v>
      </c>
      <c r="C49">
        <v>20</v>
      </c>
      <c r="D49">
        <f t="shared" si="51"/>
        <v>0</v>
      </c>
      <c r="F49">
        <v>20</v>
      </c>
      <c r="G49">
        <f t="shared" si="52"/>
        <v>0</v>
      </c>
      <c r="I49">
        <v>19.696725650621207</v>
      </c>
      <c r="J49">
        <f t="shared" si="53"/>
        <v>1.5279862252930451E-2</v>
      </c>
      <c r="L49">
        <f t="shared" si="48"/>
        <v>0</v>
      </c>
      <c r="M49">
        <f t="shared" si="49"/>
        <v>0</v>
      </c>
      <c r="N49">
        <f t="shared" si="63"/>
        <v>1.5279862252930451E-2</v>
      </c>
      <c r="O49">
        <f t="shared" si="54"/>
        <v>5.0932874176434833E-3</v>
      </c>
      <c r="P49">
        <f t="shared" si="50"/>
        <v>8.8218325849097976E-3</v>
      </c>
      <c r="R49">
        <f t="shared" si="55"/>
        <v>20</v>
      </c>
      <c r="S49">
        <f t="shared" si="56"/>
        <v>20</v>
      </c>
      <c r="T49">
        <f t="shared" si="57"/>
        <v>19.696725650621207</v>
      </c>
      <c r="U49">
        <f t="shared" si="58"/>
        <v>19.898908550207068</v>
      </c>
      <c r="V49">
        <f t="shared" si="59"/>
        <v>5.067390050943677E-3</v>
      </c>
      <c r="W49">
        <f t="shared" si="60"/>
        <v>0.10109144979293087</v>
      </c>
      <c r="X49">
        <f t="shared" si="61"/>
        <v>5.054572489646544E-3</v>
      </c>
      <c r="Y49">
        <f t="shared" si="62"/>
        <v>5.0802509865235258E-3</v>
      </c>
    </row>
    <row r="50" spans="2:25" x14ac:dyDescent="0.2">
      <c r="B50" s="3">
        <v>0.5</v>
      </c>
      <c r="C50">
        <v>20</v>
      </c>
      <c r="D50">
        <f t="shared" si="51"/>
        <v>0</v>
      </c>
      <c r="F50">
        <v>20</v>
      </c>
      <c r="G50">
        <f t="shared" si="52"/>
        <v>0</v>
      </c>
      <c r="I50">
        <v>20</v>
      </c>
      <c r="J50">
        <f t="shared" si="53"/>
        <v>0</v>
      </c>
      <c r="L50">
        <f t="shared" si="48"/>
        <v>0</v>
      </c>
      <c r="M50">
        <f t="shared" si="49"/>
        <v>0</v>
      </c>
      <c r="N50">
        <f t="shared" si="63"/>
        <v>0</v>
      </c>
      <c r="O50">
        <f t="shared" si="54"/>
        <v>0</v>
      </c>
      <c r="P50">
        <f t="shared" si="50"/>
        <v>0</v>
      </c>
      <c r="R50">
        <f t="shared" si="55"/>
        <v>20</v>
      </c>
      <c r="S50">
        <f t="shared" si="56"/>
        <v>20</v>
      </c>
      <c r="T50">
        <f t="shared" si="57"/>
        <v>20</v>
      </c>
      <c r="U50">
        <f t="shared" si="58"/>
        <v>20</v>
      </c>
      <c r="V50">
        <f t="shared" si="59"/>
        <v>0</v>
      </c>
      <c r="W50">
        <f t="shared" si="60"/>
        <v>0</v>
      </c>
      <c r="X50">
        <f t="shared" si="61"/>
        <v>0</v>
      </c>
      <c r="Y50">
        <f t="shared" si="62"/>
        <v>0</v>
      </c>
    </row>
    <row r="51" spans="2:25" x14ac:dyDescent="0.2">
      <c r="B51" s="3">
        <v>0</v>
      </c>
      <c r="C51">
        <v>20</v>
      </c>
      <c r="D51">
        <f t="shared" si="51"/>
        <v>0</v>
      </c>
      <c r="F51">
        <v>20</v>
      </c>
      <c r="G51">
        <f t="shared" si="52"/>
        <v>0</v>
      </c>
      <c r="I51">
        <v>20</v>
      </c>
      <c r="J51">
        <f t="shared" si="53"/>
        <v>0</v>
      </c>
      <c r="L51">
        <f t="shared" si="48"/>
        <v>0</v>
      </c>
      <c r="M51">
        <f t="shared" si="49"/>
        <v>0</v>
      </c>
      <c r="N51">
        <f t="shared" si="63"/>
        <v>0</v>
      </c>
      <c r="O51">
        <f t="shared" si="54"/>
        <v>0</v>
      </c>
      <c r="P51">
        <f t="shared" si="50"/>
        <v>0</v>
      </c>
      <c r="R51">
        <f t="shared" si="55"/>
        <v>20</v>
      </c>
      <c r="S51">
        <f t="shared" si="56"/>
        <v>20</v>
      </c>
      <c r="T51">
        <f t="shared" si="57"/>
        <v>20</v>
      </c>
      <c r="U51">
        <f t="shared" si="58"/>
        <v>20</v>
      </c>
      <c r="V51">
        <f t="shared" si="59"/>
        <v>0</v>
      </c>
      <c r="W51">
        <f t="shared" si="60"/>
        <v>0</v>
      </c>
      <c r="X51">
        <f t="shared" si="61"/>
        <v>0</v>
      </c>
      <c r="Y51">
        <f t="shared" si="62"/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H27"/>
  <sheetViews>
    <sheetView topLeftCell="A4" workbookViewId="0">
      <selection activeCell="G5" sqref="G5:H27"/>
    </sheetView>
  </sheetViews>
  <sheetFormatPr baseColWidth="10" defaultRowHeight="16" x14ac:dyDescent="0.2"/>
  <sheetData>
    <row r="5" spans="2:8" x14ac:dyDescent="0.2">
      <c r="B5">
        <v>944.06702266596994</v>
      </c>
      <c r="C5">
        <v>953.49598969922999</v>
      </c>
      <c r="D5">
        <v>952.21769777249199</v>
      </c>
      <c r="E5">
        <v>949.92690337923068</v>
      </c>
      <c r="G5">
        <f>AVERAGE(B5:C5)</f>
        <v>948.78150618259997</v>
      </c>
      <c r="H5">
        <f>AVERAGE(D5:E5)</f>
        <v>951.07230057586139</v>
      </c>
    </row>
    <row r="6" spans="2:8" x14ac:dyDescent="0.2">
      <c r="B6">
        <v>965.54018458229405</v>
      </c>
      <c r="C6">
        <v>963.54981290398905</v>
      </c>
      <c r="D6">
        <v>968.13051827161996</v>
      </c>
      <c r="E6">
        <v>965.74017191930113</v>
      </c>
      <c r="G6">
        <f t="shared" ref="G6:G14" si="0">AVERAGE(B6:C6)</f>
        <v>964.5449987431416</v>
      </c>
      <c r="H6">
        <f t="shared" ref="H6:H14" si="1">AVERAGE(D6:E6)</f>
        <v>966.93534509546055</v>
      </c>
    </row>
    <row r="7" spans="2:8" x14ac:dyDescent="0.2">
      <c r="B7">
        <v>969.52308053992999</v>
      </c>
      <c r="C7">
        <v>970.05449544075998</v>
      </c>
      <c r="D7">
        <v>972.75330830457995</v>
      </c>
      <c r="E7">
        <v>970.77696142842331</v>
      </c>
      <c r="G7">
        <f t="shared" si="0"/>
        <v>969.78878799034499</v>
      </c>
      <c r="H7">
        <f t="shared" si="1"/>
        <v>971.76513486650163</v>
      </c>
    </row>
    <row r="8" spans="2:8" x14ac:dyDescent="0.2">
      <c r="B8">
        <v>973.92570744425996</v>
      </c>
      <c r="C8">
        <v>974.28120575159005</v>
      </c>
      <c r="D8">
        <v>979.37505090923003</v>
      </c>
      <c r="E8">
        <v>975.86065470169342</v>
      </c>
      <c r="G8">
        <f t="shared" si="0"/>
        <v>974.10345659792506</v>
      </c>
      <c r="H8">
        <f t="shared" si="1"/>
        <v>977.61785280546178</v>
      </c>
    </row>
    <row r="9" spans="2:8" x14ac:dyDescent="0.2">
      <c r="B9">
        <v>976.38358031927999</v>
      </c>
      <c r="C9">
        <v>981.54017219801005</v>
      </c>
      <c r="D9">
        <v>985.17500342750998</v>
      </c>
      <c r="E9">
        <v>981.03291864826667</v>
      </c>
      <c r="G9">
        <f t="shared" si="0"/>
        <v>978.96187625864502</v>
      </c>
      <c r="H9">
        <f t="shared" si="1"/>
        <v>983.10396103788833</v>
      </c>
    </row>
    <row r="10" spans="2:8" x14ac:dyDescent="0.2">
      <c r="B10">
        <v>979.99597828662002</v>
      </c>
      <c r="C10">
        <v>983.95165102656404</v>
      </c>
      <c r="D10">
        <v>988.49112132137998</v>
      </c>
      <c r="E10">
        <v>984.14625021152131</v>
      </c>
      <c r="G10">
        <f t="shared" si="0"/>
        <v>981.97381465659203</v>
      </c>
      <c r="H10">
        <f t="shared" si="1"/>
        <v>986.3186857664507</v>
      </c>
    </row>
    <row r="11" spans="2:8" x14ac:dyDescent="0.2">
      <c r="B11">
        <v>984.46919598465001</v>
      </c>
      <c r="C11">
        <v>986.89047206146597</v>
      </c>
      <c r="D11">
        <v>990.67983402305799</v>
      </c>
      <c r="E11">
        <v>987.34650068972462</v>
      </c>
      <c r="G11">
        <f t="shared" si="0"/>
        <v>985.67983402305799</v>
      </c>
      <c r="H11">
        <f t="shared" si="1"/>
        <v>989.01316735639125</v>
      </c>
    </row>
    <row r="12" spans="2:8" x14ac:dyDescent="0.2">
      <c r="B12">
        <v>989.20484767044991</v>
      </c>
      <c r="C12">
        <v>988.53775065352193</v>
      </c>
      <c r="D12">
        <v>993.87129916198603</v>
      </c>
      <c r="E12">
        <v>990.53796582865255</v>
      </c>
      <c r="G12">
        <f t="shared" si="0"/>
        <v>988.87129916198592</v>
      </c>
      <c r="H12">
        <f t="shared" si="1"/>
        <v>992.20463249531929</v>
      </c>
    </row>
    <row r="13" spans="2:8" x14ac:dyDescent="0.2">
      <c r="B13">
        <v>999.35625381356999</v>
      </c>
      <c r="C13">
        <v>996.77736526163994</v>
      </c>
      <c r="D13">
        <v>998.06680953760497</v>
      </c>
      <c r="E13">
        <v>998.06680953760497</v>
      </c>
      <c r="G13">
        <f t="shared" si="0"/>
        <v>998.06680953760497</v>
      </c>
      <c r="H13">
        <f t="shared" si="1"/>
        <v>998.06680953760497</v>
      </c>
    </row>
    <row r="14" spans="2:8" x14ac:dyDescent="0.2">
      <c r="B14">
        <v>1000.0000000000001</v>
      </c>
      <c r="C14">
        <v>1000</v>
      </c>
      <c r="D14">
        <v>1000</v>
      </c>
      <c r="E14">
        <v>1000</v>
      </c>
      <c r="G14">
        <f t="shared" si="0"/>
        <v>1000</v>
      </c>
      <c r="H14">
        <f t="shared" si="1"/>
        <v>1000</v>
      </c>
    </row>
    <row r="17" spans="2:8" x14ac:dyDescent="0.2">
      <c r="B17" t="s">
        <v>1</v>
      </c>
      <c r="C17" t="s">
        <v>2</v>
      </c>
      <c r="D17" t="s">
        <v>3</v>
      </c>
      <c r="E17" t="s">
        <v>4</v>
      </c>
    </row>
    <row r="18" spans="2:8" x14ac:dyDescent="0.2">
      <c r="B18">
        <v>500</v>
      </c>
      <c r="C18">
        <v>427.805247936537</v>
      </c>
      <c r="D18">
        <v>439.93336836573815</v>
      </c>
      <c r="E18">
        <v>455.91287210075842</v>
      </c>
      <c r="G18">
        <f>AVERAGE(B18:C18)</f>
        <v>463.90262396826847</v>
      </c>
      <c r="H18">
        <f>AVERAGE(D18:E18)</f>
        <v>447.92312023324826</v>
      </c>
    </row>
    <row r="19" spans="2:8" x14ac:dyDescent="0.2">
      <c r="B19">
        <v>500</v>
      </c>
      <c r="C19">
        <v>455.7006064773268</v>
      </c>
      <c r="D19">
        <v>465.17428179563899</v>
      </c>
      <c r="E19">
        <v>473.62496275765528</v>
      </c>
      <c r="G19">
        <f t="shared" ref="G19:G27" si="2">AVERAGE(B19:C19)</f>
        <v>477.8503032386634</v>
      </c>
      <c r="H19">
        <f t="shared" ref="H19:H27" si="3">AVERAGE(D19:E19)</f>
        <v>469.39962227664716</v>
      </c>
    </row>
    <row r="20" spans="2:8" x14ac:dyDescent="0.2">
      <c r="B20">
        <v>500</v>
      </c>
      <c r="C20">
        <v>461.89216213881298</v>
      </c>
      <c r="D20">
        <v>476.29005754464475</v>
      </c>
      <c r="E20">
        <v>479.39407322781926</v>
      </c>
      <c r="G20">
        <f t="shared" si="2"/>
        <v>480.94608106940649</v>
      </c>
      <c r="H20">
        <f t="shared" si="3"/>
        <v>477.84206538623198</v>
      </c>
    </row>
    <row r="21" spans="2:8" x14ac:dyDescent="0.2">
      <c r="B21">
        <v>500</v>
      </c>
      <c r="C21">
        <v>470.176623512258</v>
      </c>
      <c r="D21">
        <v>500</v>
      </c>
      <c r="E21">
        <v>490.05887450408596</v>
      </c>
      <c r="G21">
        <f t="shared" si="2"/>
        <v>485.08831175612897</v>
      </c>
      <c r="H21">
        <f t="shared" si="3"/>
        <v>495.02943725204295</v>
      </c>
    </row>
    <row r="22" spans="2:8" x14ac:dyDescent="0.2">
      <c r="B22">
        <v>500</v>
      </c>
      <c r="C22">
        <v>500</v>
      </c>
      <c r="D22">
        <v>500</v>
      </c>
      <c r="E22">
        <v>500</v>
      </c>
      <c r="G22">
        <f>AVERAGE(G21:H21)</f>
        <v>490.05887450408596</v>
      </c>
      <c r="H22">
        <f t="shared" si="3"/>
        <v>500</v>
      </c>
    </row>
    <row r="23" spans="2:8" x14ac:dyDescent="0.2">
      <c r="B23">
        <v>500</v>
      </c>
      <c r="C23">
        <v>500</v>
      </c>
      <c r="D23">
        <v>500</v>
      </c>
      <c r="E23">
        <v>500</v>
      </c>
      <c r="G23">
        <f t="shared" si="2"/>
        <v>500</v>
      </c>
      <c r="H23">
        <f t="shared" si="3"/>
        <v>500</v>
      </c>
    </row>
    <row r="24" spans="2:8" x14ac:dyDescent="0.2">
      <c r="B24">
        <v>500</v>
      </c>
      <c r="C24">
        <v>500</v>
      </c>
      <c r="D24">
        <v>500</v>
      </c>
      <c r="E24">
        <v>500</v>
      </c>
      <c r="G24">
        <f t="shared" si="2"/>
        <v>500</v>
      </c>
      <c r="H24">
        <f t="shared" si="3"/>
        <v>500</v>
      </c>
    </row>
    <row r="25" spans="2:8" x14ac:dyDescent="0.2">
      <c r="B25">
        <v>500</v>
      </c>
      <c r="C25">
        <v>500</v>
      </c>
      <c r="D25">
        <v>500</v>
      </c>
      <c r="E25">
        <v>500</v>
      </c>
      <c r="G25">
        <f t="shared" si="2"/>
        <v>500</v>
      </c>
      <c r="H25">
        <f t="shared" si="3"/>
        <v>500</v>
      </c>
    </row>
    <row r="26" spans="2:8" x14ac:dyDescent="0.2">
      <c r="B26">
        <v>500</v>
      </c>
      <c r="C26">
        <v>500</v>
      </c>
      <c r="D26">
        <v>500</v>
      </c>
      <c r="E26">
        <v>500</v>
      </c>
      <c r="G26">
        <f t="shared" si="2"/>
        <v>500</v>
      </c>
      <c r="H26">
        <f t="shared" si="3"/>
        <v>500</v>
      </c>
    </row>
    <row r="27" spans="2:8" x14ac:dyDescent="0.2">
      <c r="B27">
        <v>500</v>
      </c>
      <c r="C27">
        <v>500</v>
      </c>
      <c r="D27">
        <v>500.00000000000006</v>
      </c>
      <c r="E27">
        <v>500</v>
      </c>
      <c r="G27">
        <f t="shared" si="2"/>
        <v>500</v>
      </c>
      <c r="H27">
        <f t="shared" si="3"/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Tetra</vt:lpstr>
      <vt:lpstr>Cipro</vt:lpstr>
      <vt:lpstr>Sulfadi</vt:lpstr>
      <vt:lpstr>Sulfame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Zambrano Flores</dc:creator>
  <cp:lastModifiedBy>Johanna Zambrano</cp:lastModifiedBy>
  <dcterms:created xsi:type="dcterms:W3CDTF">2020-11-18T21:49:42Z</dcterms:created>
  <dcterms:modified xsi:type="dcterms:W3CDTF">2022-03-21T11:56:47Z</dcterms:modified>
</cp:coreProperties>
</file>