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Mechanisms/Final/"/>
    </mc:Choice>
  </mc:AlternateContent>
  <xr:revisionPtr revIDLastSave="0" documentId="13_ncr:1_{22152C83-B847-7442-B0EC-3AD6FCA587B3}" xr6:coauthVersionLast="47" xr6:coauthVersionMax="47" xr10:uidLastSave="{00000000-0000-0000-0000-000000000000}"/>
  <bookViews>
    <workbookView xWindow="0" yWindow="500" windowWidth="15420" windowHeight="13400" activeTab="3" xr2:uid="{00000000-000D-0000-FFFF-FFFF00000000}"/>
  </bookViews>
  <sheets>
    <sheet name="TET" sheetId="21" r:id="rId1"/>
    <sheet name="CIP" sheetId="18" r:id="rId2"/>
    <sheet name="SDZ" sheetId="20" r:id="rId3"/>
    <sheet name="SMX" sheetId="17" r:id="rId4"/>
  </sheets>
  <externalReferences>
    <externalReference r:id="rId5"/>
  </externalReferences>
  <definedNames>
    <definedName name="solver_adj" localSheetId="1" hidden="1">CIP!$AI$56</definedName>
    <definedName name="solver_adj" localSheetId="2" hidden="1">SDZ!$AI$63</definedName>
    <definedName name="solver_adj" localSheetId="3" hidden="1">SMX!$Z$51</definedName>
    <definedName name="solver_adj" localSheetId="0" hidden="1">TET!$F$37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cvg" localSheetId="0" hidden="1">"""""""""""""""0.0001"""""""""""""""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drv" localSheetId="0" hidden="1">2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ng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est" localSheetId="0" hidden="1">1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itr" localSheetId="0" hidden="1">2147483647</definedName>
    <definedName name="solver_lin" localSheetId="1" hidden="1">2</definedName>
    <definedName name="solver_lin" localSheetId="2" hidden="1">2</definedName>
    <definedName name="solver_lin" localSheetId="3" hidden="1">2</definedName>
    <definedName name="solver_lin" localSheetId="0" hidden="1">2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ip" localSheetId="0" hidden="1">2147483647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ni" localSheetId="0" hidden="1">30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rt" localSheetId="0" hidden="1">"""""""""""""""0.075"""""""""""""""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msl" localSheetId="0" hidden="1">2</definedName>
    <definedName name="solver_neg" localSheetId="1" hidden="1">1</definedName>
    <definedName name="solver_neg" localSheetId="2" hidden="1">1</definedName>
    <definedName name="solver_neg" localSheetId="3" hidden="1">1</definedName>
    <definedName name="solver_neg" localSheetId="0" hidden="1">1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od" localSheetId="0" hidden="1">2147483647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um" localSheetId="0" hidden="1">0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nwt" localSheetId="0" hidden="1">1</definedName>
    <definedName name="solver_opt" localSheetId="1" hidden="1">CIP!$AI$49</definedName>
    <definedName name="solver_opt" localSheetId="2" hidden="1">SDZ!$AI$56</definedName>
    <definedName name="solver_opt" localSheetId="3" hidden="1">SMX!$Z$44</definedName>
    <definedName name="solver_opt" localSheetId="0" hidden="1">TET!$F$30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pre" localSheetId="0" hidden="1">"""""""""""""""0.000001"""""""""""""""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bv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lx" localSheetId="0" hidden="1">2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rsd" localSheetId="0" hidden="1">0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cl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ho" localSheetId="0" hidden="1">2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ssz" localSheetId="0" hidden="1">100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im" localSheetId="0" hidden="1">2147483647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ol" localSheetId="0" hidden="1">1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typ" localSheetId="0" hidden="1">2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al" localSheetId="0" hidden="1">0</definedName>
    <definedName name="solver_ver" localSheetId="1" hidden="1">2</definedName>
    <definedName name="solver_ver" localSheetId="2" hidden="1">2</definedName>
    <definedName name="solver_ver" localSheetId="3" hidden="1">2</definedName>
    <definedName name="solver_ver" localSheetId="0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7" l="1"/>
  <c r="X14" i="17"/>
  <c r="S43" i="17"/>
  <c r="M19" i="17"/>
  <c r="O19" i="17" s="1"/>
  <c r="I40" i="20"/>
  <c r="I39" i="20"/>
  <c r="S25" i="18"/>
  <c r="S26" i="18"/>
  <c r="S27" i="18"/>
  <c r="S28" i="18"/>
  <c r="S29" i="18"/>
  <c r="S30" i="18"/>
  <c r="S31" i="18"/>
  <c r="S32" i="18"/>
  <c r="S33" i="18"/>
  <c r="S34" i="18"/>
  <c r="S35" i="18"/>
  <c r="S36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I37" i="18"/>
  <c r="D29" i="21"/>
  <c r="F29" i="21" s="1"/>
  <c r="D28" i="21"/>
  <c r="F28" i="21" s="1"/>
  <c r="D27" i="21"/>
  <c r="F27" i="21" s="1"/>
  <c r="D26" i="21"/>
  <c r="F26" i="21" s="1"/>
  <c r="D25" i="21"/>
  <c r="F25" i="21" s="1"/>
  <c r="D24" i="21"/>
  <c r="F24" i="21" s="1"/>
  <c r="D23" i="21"/>
  <c r="F23" i="21" s="1"/>
  <c r="D22" i="21"/>
  <c r="F22" i="21" s="1"/>
  <c r="D21" i="21"/>
  <c r="F21" i="21" s="1"/>
  <c r="D20" i="21"/>
  <c r="F20" i="21" s="1"/>
  <c r="D19" i="21"/>
  <c r="F19" i="21" s="1"/>
  <c r="D18" i="21"/>
  <c r="F18" i="21" s="1"/>
  <c r="D17" i="21"/>
  <c r="F17" i="21" s="1"/>
  <c r="D16" i="21"/>
  <c r="F16" i="21" s="1"/>
  <c r="D15" i="21"/>
  <c r="F15" i="21" s="1"/>
  <c r="D14" i="21"/>
  <c r="F14" i="21" s="1"/>
  <c r="D13" i="21"/>
  <c r="F13" i="21" s="1"/>
  <c r="D12" i="21"/>
  <c r="F12" i="21" s="1"/>
  <c r="D11" i="21"/>
  <c r="F11" i="21" s="1"/>
  <c r="D10" i="21"/>
  <c r="F10" i="21" s="1"/>
  <c r="D9" i="21"/>
  <c r="F9" i="21" s="1"/>
  <c r="D8" i="21"/>
  <c r="F8" i="21" s="1"/>
  <c r="D7" i="21"/>
  <c r="F7" i="21" s="1"/>
  <c r="D6" i="21"/>
  <c r="F6" i="21" s="1"/>
  <c r="D5" i="21"/>
  <c r="F5" i="21" s="1"/>
  <c r="D4" i="21"/>
  <c r="F4" i="21" s="1"/>
  <c r="D3" i="21"/>
  <c r="F3" i="21" s="1"/>
  <c r="F32" i="21" l="1"/>
  <c r="F30" i="21"/>
  <c r="AC25" i="20" l="1"/>
  <c r="AC26" i="20"/>
  <c r="AC27" i="20"/>
  <c r="AC28" i="20"/>
  <c r="AC29" i="20"/>
  <c r="AC30" i="20"/>
  <c r="AC31" i="20"/>
  <c r="AC32" i="20"/>
  <c r="AC33" i="20"/>
  <c r="AC34" i="20"/>
  <c r="AC35" i="20"/>
  <c r="AC36" i="20"/>
  <c r="AC37" i="20"/>
  <c r="AC38" i="20"/>
  <c r="AC39" i="20"/>
  <c r="AC40" i="20"/>
  <c r="AC41" i="20"/>
  <c r="AC42" i="20"/>
  <c r="AC43" i="20"/>
  <c r="W24" i="20"/>
  <c r="Y24" i="20" s="1"/>
  <c r="W25" i="20"/>
  <c r="W26" i="20"/>
  <c r="W27" i="20"/>
  <c r="W28" i="20"/>
  <c r="W29" i="20"/>
  <c r="W30" i="20"/>
  <c r="Y30" i="20" s="1"/>
  <c r="W31" i="20"/>
  <c r="Y31" i="20" s="1"/>
  <c r="W32" i="20"/>
  <c r="Y32" i="20" s="1"/>
  <c r="W33" i="20"/>
  <c r="Y33" i="20" s="1"/>
  <c r="W34" i="20"/>
  <c r="Y34" i="20" s="1"/>
  <c r="W35" i="20"/>
  <c r="Y35" i="20" s="1"/>
  <c r="W36" i="20"/>
  <c r="Y36" i="20" s="1"/>
  <c r="W37" i="20"/>
  <c r="Y37" i="20" s="1"/>
  <c r="W38" i="20"/>
  <c r="Y38" i="20" s="1"/>
  <c r="W39" i="20"/>
  <c r="Y39" i="20" s="1"/>
  <c r="W40" i="20"/>
  <c r="W41" i="20"/>
  <c r="W42" i="20"/>
  <c r="W43" i="20"/>
  <c r="W44" i="20"/>
  <c r="W25" i="18"/>
  <c r="W26" i="18"/>
  <c r="AC25" i="18"/>
  <c r="AC26" i="18"/>
  <c r="AC27" i="18"/>
  <c r="AC28" i="18"/>
  <c r="AC29" i="18"/>
  <c r="AC30" i="18"/>
  <c r="AC31" i="18"/>
  <c r="AC32" i="18"/>
  <c r="AC33" i="18"/>
  <c r="AC34" i="18"/>
  <c r="AC35" i="18"/>
  <c r="AC36" i="18"/>
  <c r="AC37" i="18"/>
  <c r="AC38" i="18"/>
  <c r="AC39" i="18"/>
  <c r="AC40" i="18"/>
  <c r="AC41" i="18"/>
  <c r="AC42" i="18"/>
  <c r="AC43" i="18"/>
  <c r="AC44" i="18"/>
  <c r="AC45" i="18"/>
  <c r="AG55" i="20"/>
  <c r="AI55" i="20" s="1"/>
  <c r="AC55" i="20"/>
  <c r="W55" i="20"/>
  <c r="Y55" i="20" s="1"/>
  <c r="S55" i="20"/>
  <c r="M55" i="20"/>
  <c r="O55" i="20" s="1"/>
  <c r="I55" i="20"/>
  <c r="C55" i="20"/>
  <c r="E55" i="20" s="1"/>
  <c r="AG54" i="20"/>
  <c r="AI54" i="20" s="1"/>
  <c r="AC54" i="20"/>
  <c r="W54" i="20"/>
  <c r="Y54" i="20" s="1"/>
  <c r="S54" i="20"/>
  <c r="M54" i="20"/>
  <c r="O54" i="20" s="1"/>
  <c r="I54" i="20"/>
  <c r="C54" i="20"/>
  <c r="E54" i="20" s="1"/>
  <c r="AG53" i="20"/>
  <c r="AI53" i="20" s="1"/>
  <c r="AC53" i="20"/>
  <c r="W53" i="20"/>
  <c r="Y53" i="20" s="1"/>
  <c r="S53" i="20"/>
  <c r="M53" i="20"/>
  <c r="O53" i="20" s="1"/>
  <c r="I53" i="20"/>
  <c r="C53" i="20"/>
  <c r="E53" i="20" s="1"/>
  <c r="AG52" i="20"/>
  <c r="AI52" i="20" s="1"/>
  <c r="AC52" i="20"/>
  <c r="W52" i="20"/>
  <c r="Y52" i="20" s="1"/>
  <c r="S52" i="20"/>
  <c r="M52" i="20"/>
  <c r="O52" i="20" s="1"/>
  <c r="I52" i="20"/>
  <c r="C52" i="20"/>
  <c r="E52" i="20" s="1"/>
  <c r="AG51" i="20"/>
  <c r="AI51" i="20" s="1"/>
  <c r="AC51" i="20"/>
  <c r="W51" i="20"/>
  <c r="Y51" i="20" s="1"/>
  <c r="S51" i="20"/>
  <c r="M51" i="20"/>
  <c r="O51" i="20" s="1"/>
  <c r="I51" i="20"/>
  <c r="C51" i="20"/>
  <c r="E51" i="20" s="1"/>
  <c r="AG50" i="20"/>
  <c r="AI50" i="20" s="1"/>
  <c r="AC50" i="20"/>
  <c r="W50" i="20"/>
  <c r="Y50" i="20" s="1"/>
  <c r="S50" i="20"/>
  <c r="M50" i="20"/>
  <c r="O50" i="20" s="1"/>
  <c r="I50" i="20"/>
  <c r="C50" i="20"/>
  <c r="E50" i="20" s="1"/>
  <c r="AG49" i="20"/>
  <c r="AI49" i="20" s="1"/>
  <c r="AC49" i="20"/>
  <c r="W49" i="20"/>
  <c r="Y49" i="20" s="1"/>
  <c r="S49" i="20"/>
  <c r="M49" i="20"/>
  <c r="O49" i="20" s="1"/>
  <c r="I49" i="20"/>
  <c r="C49" i="20"/>
  <c r="E49" i="20" s="1"/>
  <c r="AG48" i="20"/>
  <c r="AI48" i="20" s="1"/>
  <c r="AC48" i="20"/>
  <c r="W48" i="20"/>
  <c r="Y48" i="20" s="1"/>
  <c r="S48" i="20"/>
  <c r="M48" i="20"/>
  <c r="O48" i="20" s="1"/>
  <c r="I48" i="20"/>
  <c r="C48" i="20"/>
  <c r="E48" i="20" s="1"/>
  <c r="AG47" i="20"/>
  <c r="AI47" i="20" s="1"/>
  <c r="AC47" i="20"/>
  <c r="W47" i="20"/>
  <c r="Y47" i="20" s="1"/>
  <c r="S47" i="20"/>
  <c r="M47" i="20"/>
  <c r="O47" i="20" s="1"/>
  <c r="I47" i="20"/>
  <c r="C47" i="20"/>
  <c r="E47" i="20" s="1"/>
  <c r="AG46" i="20"/>
  <c r="AI46" i="20" s="1"/>
  <c r="AC46" i="20"/>
  <c r="W46" i="20"/>
  <c r="Y46" i="20" s="1"/>
  <c r="S46" i="20"/>
  <c r="M46" i="20"/>
  <c r="O46" i="20" s="1"/>
  <c r="I46" i="20"/>
  <c r="C46" i="20"/>
  <c r="E46" i="20" s="1"/>
  <c r="AG45" i="20"/>
  <c r="AC45" i="20"/>
  <c r="W45" i="20"/>
  <c r="I45" i="20"/>
  <c r="AG44" i="20"/>
  <c r="AC44" i="20"/>
  <c r="I44" i="20"/>
  <c r="AG43" i="20"/>
  <c r="I43" i="20"/>
  <c r="AG42" i="20"/>
  <c r="I42" i="20"/>
  <c r="AG41" i="20"/>
  <c r="I41" i="20"/>
  <c r="AG40" i="20"/>
  <c r="AG39" i="20"/>
  <c r="AI39" i="20" s="1"/>
  <c r="S39" i="20"/>
  <c r="M39" i="20"/>
  <c r="O39" i="20" s="1"/>
  <c r="AG38" i="20"/>
  <c r="AI38" i="20" s="1"/>
  <c r="S38" i="20"/>
  <c r="M38" i="20"/>
  <c r="O38" i="20" s="1"/>
  <c r="AG37" i="20"/>
  <c r="AI37" i="20" s="1"/>
  <c r="S37" i="20"/>
  <c r="M37" i="20"/>
  <c r="O37" i="20" s="1"/>
  <c r="AG36" i="20"/>
  <c r="AI36" i="20" s="1"/>
  <c r="S36" i="20"/>
  <c r="M36" i="20"/>
  <c r="O36" i="20" s="1"/>
  <c r="AG35" i="20"/>
  <c r="AI35" i="20" s="1"/>
  <c r="S35" i="20"/>
  <c r="M35" i="20"/>
  <c r="O35" i="20" s="1"/>
  <c r="AG34" i="20"/>
  <c r="AI34" i="20" s="1"/>
  <c r="S34" i="20"/>
  <c r="M34" i="20"/>
  <c r="O34" i="20" s="1"/>
  <c r="AG33" i="20"/>
  <c r="AI33" i="20" s="1"/>
  <c r="S33" i="20"/>
  <c r="M33" i="20"/>
  <c r="O33" i="20" s="1"/>
  <c r="AG32" i="20"/>
  <c r="AI32" i="20" s="1"/>
  <c r="S32" i="20"/>
  <c r="M32" i="20"/>
  <c r="O32" i="20" s="1"/>
  <c r="AG31" i="20"/>
  <c r="AI31" i="20" s="1"/>
  <c r="S31" i="20"/>
  <c r="M31" i="20"/>
  <c r="O31" i="20" s="1"/>
  <c r="AG30" i="20"/>
  <c r="AI30" i="20" s="1"/>
  <c r="S30" i="20"/>
  <c r="M30" i="20"/>
  <c r="O30" i="20" s="1"/>
  <c r="AG29" i="20"/>
  <c r="S29" i="20"/>
  <c r="AG28" i="20"/>
  <c r="S28" i="20"/>
  <c r="AG27" i="20"/>
  <c r="S27" i="20"/>
  <c r="AG26" i="20"/>
  <c r="S26" i="20"/>
  <c r="AG25" i="20"/>
  <c r="S25" i="20"/>
  <c r="AG24" i="20"/>
  <c r="AI24" i="20" s="1"/>
  <c r="AC24" i="20"/>
  <c r="S24" i="20"/>
  <c r="AG23" i="20"/>
  <c r="AI23" i="20" s="1"/>
  <c r="AC23" i="20"/>
  <c r="W23" i="20"/>
  <c r="Y23" i="20" s="1"/>
  <c r="S23" i="20"/>
  <c r="AG22" i="20"/>
  <c r="AI22" i="20" s="1"/>
  <c r="AC22" i="20"/>
  <c r="W22" i="20"/>
  <c r="Y22" i="20" s="1"/>
  <c r="AG21" i="20"/>
  <c r="AI21" i="20" s="1"/>
  <c r="AC21" i="20"/>
  <c r="W21" i="20"/>
  <c r="Y21" i="20" s="1"/>
  <c r="AG20" i="20"/>
  <c r="AI20" i="20" s="1"/>
  <c r="AC20" i="20"/>
  <c r="W20" i="20"/>
  <c r="Y20" i="20" s="1"/>
  <c r="AG19" i="20"/>
  <c r="AI19" i="20" s="1"/>
  <c r="AC19" i="20"/>
  <c r="W19" i="20"/>
  <c r="Y19" i="20" s="1"/>
  <c r="AG18" i="20"/>
  <c r="AI18" i="20" s="1"/>
  <c r="AC18" i="20"/>
  <c r="W18" i="20"/>
  <c r="Y18" i="20" s="1"/>
  <c r="AG17" i="20"/>
  <c r="AI17" i="20" s="1"/>
  <c r="AC17" i="20"/>
  <c r="W17" i="20"/>
  <c r="Y17" i="20" s="1"/>
  <c r="AG16" i="20"/>
  <c r="AI16" i="20" s="1"/>
  <c r="AC16" i="20"/>
  <c r="W16" i="20"/>
  <c r="Y16" i="20" s="1"/>
  <c r="AG15" i="20"/>
  <c r="AI15" i="20" s="1"/>
  <c r="AC15" i="20"/>
  <c r="W15" i="20"/>
  <c r="AG14" i="20"/>
  <c r="AC14" i="20"/>
  <c r="AG13" i="20"/>
  <c r="AC13" i="20"/>
  <c r="AG12" i="20"/>
  <c r="AI12" i="20" s="1"/>
  <c r="AC12" i="20"/>
  <c r="AG11" i="20"/>
  <c r="AI11" i="20" s="1"/>
  <c r="AG10" i="20"/>
  <c r="AI10" i="20" s="1"/>
  <c r="AG9" i="20"/>
  <c r="AI9" i="20" s="1"/>
  <c r="AG8" i="20"/>
  <c r="AI8" i="20" s="1"/>
  <c r="AG7" i="20"/>
  <c r="AI7" i="20" s="1"/>
  <c r="AG6" i="20"/>
  <c r="AI6" i="20" s="1"/>
  <c r="AG5" i="20"/>
  <c r="AI5" i="20" s="1"/>
  <c r="AG4" i="20"/>
  <c r="AI4" i="20" s="1"/>
  <c r="AG3" i="20"/>
  <c r="AG13" i="18"/>
  <c r="AG14" i="18"/>
  <c r="AG15" i="18"/>
  <c r="AI15" i="18" s="1"/>
  <c r="AG16" i="18"/>
  <c r="AI16" i="18" s="1"/>
  <c r="AG17" i="18"/>
  <c r="AI17" i="18" s="1"/>
  <c r="AG18" i="18"/>
  <c r="AI18" i="18" s="1"/>
  <c r="AG19" i="18"/>
  <c r="AI19" i="18" s="1"/>
  <c r="AG20" i="18"/>
  <c r="AI20" i="18" s="1"/>
  <c r="AG21" i="18"/>
  <c r="AI21" i="18" s="1"/>
  <c r="AG22" i="18"/>
  <c r="AI22" i="18" s="1"/>
  <c r="AG23" i="18"/>
  <c r="AI23" i="18" s="1"/>
  <c r="AG24" i="18"/>
  <c r="AI24" i="18" s="1"/>
  <c r="AG25" i="18"/>
  <c r="AG26" i="18"/>
  <c r="AG27" i="18"/>
  <c r="AG28" i="18"/>
  <c r="AG29" i="18"/>
  <c r="AG30" i="18"/>
  <c r="AI30" i="18" s="1"/>
  <c r="AG31" i="18"/>
  <c r="AI31" i="18" s="1"/>
  <c r="AG32" i="18"/>
  <c r="AI32" i="18" s="1"/>
  <c r="AG33" i="18"/>
  <c r="AI33" i="18" s="1"/>
  <c r="AG34" i="18"/>
  <c r="AI34" i="18" s="1"/>
  <c r="AG35" i="18"/>
  <c r="AI35" i="18" s="1"/>
  <c r="AG36" i="18"/>
  <c r="AI36" i="18" s="1"/>
  <c r="AG37" i="18"/>
  <c r="AI37" i="18" s="1"/>
  <c r="AG38" i="18"/>
  <c r="AI38" i="18" s="1"/>
  <c r="AG39" i="18"/>
  <c r="AI39" i="18" s="1"/>
  <c r="AG40" i="18"/>
  <c r="AI40" i="18" s="1"/>
  <c r="AG41" i="18"/>
  <c r="AI41" i="18" s="1"/>
  <c r="AG42" i="18"/>
  <c r="AI42" i="18" s="1"/>
  <c r="AG43" i="18"/>
  <c r="AI43" i="18" s="1"/>
  <c r="AG44" i="18"/>
  <c r="AI44" i="18" s="1"/>
  <c r="AG45" i="18"/>
  <c r="AI45" i="18" s="1"/>
  <c r="AG46" i="18"/>
  <c r="AI46" i="18" s="1"/>
  <c r="AG47" i="18"/>
  <c r="AI47" i="18" s="1"/>
  <c r="AG48" i="18"/>
  <c r="AI48" i="18" s="1"/>
  <c r="W24" i="18"/>
  <c r="Y24" i="18" s="1"/>
  <c r="AC48" i="18"/>
  <c r="W48" i="18"/>
  <c r="Y48" i="18" s="1"/>
  <c r="M48" i="18"/>
  <c r="O48" i="18" s="1"/>
  <c r="I46" i="18"/>
  <c r="C46" i="18"/>
  <c r="E46" i="18" s="1"/>
  <c r="AC47" i="18"/>
  <c r="W47" i="18"/>
  <c r="Y47" i="18" s="1"/>
  <c r="M47" i="18"/>
  <c r="O47" i="18" s="1"/>
  <c r="I45" i="18"/>
  <c r="C45" i="18"/>
  <c r="E45" i="18" s="1"/>
  <c r="AC46" i="18"/>
  <c r="W46" i="18"/>
  <c r="Y46" i="18" s="1"/>
  <c r="M46" i="18"/>
  <c r="O46" i="18" s="1"/>
  <c r="I44" i="18"/>
  <c r="C44" i="18"/>
  <c r="E44" i="18" s="1"/>
  <c r="W45" i="18"/>
  <c r="Y45" i="18" s="1"/>
  <c r="M45" i="18"/>
  <c r="O45" i="18" s="1"/>
  <c r="I43" i="18"/>
  <c r="C43" i="18"/>
  <c r="E43" i="18" s="1"/>
  <c r="W44" i="18"/>
  <c r="Y44" i="18" s="1"/>
  <c r="M44" i="18"/>
  <c r="O44" i="18" s="1"/>
  <c r="I42" i="18"/>
  <c r="C42" i="18"/>
  <c r="E42" i="18" s="1"/>
  <c r="W43" i="18"/>
  <c r="Y43" i="18" s="1"/>
  <c r="M43" i="18"/>
  <c r="O43" i="18" s="1"/>
  <c r="I41" i="18"/>
  <c r="C41" i="18"/>
  <c r="E41" i="18" s="1"/>
  <c r="W42" i="18"/>
  <c r="Y42" i="18" s="1"/>
  <c r="M42" i="18"/>
  <c r="O42" i="18" s="1"/>
  <c r="I40" i="18"/>
  <c r="C40" i="18"/>
  <c r="E40" i="18" s="1"/>
  <c r="W41" i="18"/>
  <c r="Y41" i="18" s="1"/>
  <c r="M41" i="18"/>
  <c r="O41" i="18" s="1"/>
  <c r="I39" i="18"/>
  <c r="C39" i="18"/>
  <c r="E39" i="18" s="1"/>
  <c r="W40" i="18"/>
  <c r="Y40" i="18" s="1"/>
  <c r="M40" i="18"/>
  <c r="O40" i="18" s="1"/>
  <c r="I38" i="18"/>
  <c r="C38" i="18"/>
  <c r="E38" i="18" s="1"/>
  <c r="W39" i="18"/>
  <c r="Y39" i="18" s="1"/>
  <c r="W38" i="18"/>
  <c r="Y38" i="18" s="1"/>
  <c r="M39" i="18"/>
  <c r="O39" i="18" s="1"/>
  <c r="W37" i="18"/>
  <c r="Y37" i="18" s="1"/>
  <c r="M38" i="18"/>
  <c r="O38" i="18" s="1"/>
  <c r="W36" i="18"/>
  <c r="Y36" i="18" s="1"/>
  <c r="M37" i="18"/>
  <c r="O37" i="18" s="1"/>
  <c r="W35" i="18"/>
  <c r="Y35" i="18" s="1"/>
  <c r="M36" i="18"/>
  <c r="O36" i="18" s="1"/>
  <c r="W34" i="18"/>
  <c r="Y34" i="18" s="1"/>
  <c r="M35" i="18"/>
  <c r="O35" i="18" s="1"/>
  <c r="W33" i="18"/>
  <c r="Y33" i="18" s="1"/>
  <c r="M34" i="18"/>
  <c r="O34" i="18" s="1"/>
  <c r="W32" i="18"/>
  <c r="Y32" i="18" s="1"/>
  <c r="M33" i="18"/>
  <c r="O33" i="18" s="1"/>
  <c r="W31" i="18"/>
  <c r="Y31" i="18" s="1"/>
  <c r="M32" i="18"/>
  <c r="O32" i="18" s="1"/>
  <c r="W30" i="18"/>
  <c r="Y30" i="18" s="1"/>
  <c r="M31" i="18"/>
  <c r="O31" i="18" s="1"/>
  <c r="W29" i="18"/>
  <c r="M30" i="18"/>
  <c r="W28" i="18"/>
  <c r="W27" i="18"/>
  <c r="AC24" i="18"/>
  <c r="AC23" i="18"/>
  <c r="W23" i="18"/>
  <c r="Y23" i="18" s="1"/>
  <c r="AC22" i="18"/>
  <c r="W22" i="18"/>
  <c r="Y22" i="18" s="1"/>
  <c r="AC21" i="18"/>
  <c r="W21" i="18"/>
  <c r="Y21" i="18" s="1"/>
  <c r="AC20" i="18"/>
  <c r="W20" i="18"/>
  <c r="Y20" i="18" s="1"/>
  <c r="AC19" i="18"/>
  <c r="W19" i="18"/>
  <c r="Y19" i="18" s="1"/>
  <c r="AC18" i="18"/>
  <c r="W18" i="18"/>
  <c r="Y18" i="18" s="1"/>
  <c r="AC17" i="18"/>
  <c r="W17" i="18"/>
  <c r="Y17" i="18" s="1"/>
  <c r="AC16" i="18"/>
  <c r="W16" i="18"/>
  <c r="Y16" i="18" s="1"/>
  <c r="AC15" i="18"/>
  <c r="W15" i="18"/>
  <c r="AC14" i="18"/>
  <c r="AC13" i="18"/>
  <c r="AG12" i="18"/>
  <c r="AI12" i="18" s="1"/>
  <c r="AC12" i="18"/>
  <c r="AG11" i="18"/>
  <c r="AI11" i="18" s="1"/>
  <c r="AG10" i="18"/>
  <c r="AI10" i="18" s="1"/>
  <c r="AG9" i="18"/>
  <c r="AI9" i="18" s="1"/>
  <c r="AG8" i="18"/>
  <c r="AI8" i="18" s="1"/>
  <c r="AG7" i="18"/>
  <c r="AI7" i="18" s="1"/>
  <c r="AG6" i="18"/>
  <c r="AI6" i="18" s="1"/>
  <c r="AG5" i="18"/>
  <c r="AI5" i="18" s="1"/>
  <c r="AG4" i="18"/>
  <c r="AI4" i="18" s="1"/>
  <c r="AG3" i="18"/>
  <c r="AI3" i="18" s="1"/>
  <c r="X9" i="17"/>
  <c r="Z9" i="17" s="1"/>
  <c r="X43" i="17"/>
  <c r="Z43" i="17" s="1"/>
  <c r="X42" i="17"/>
  <c r="Z42" i="17" s="1"/>
  <c r="X41" i="17"/>
  <c r="Z41" i="17" s="1"/>
  <c r="X40" i="17"/>
  <c r="Z40" i="17" s="1"/>
  <c r="X39" i="17"/>
  <c r="Z39" i="17" s="1"/>
  <c r="X38" i="17"/>
  <c r="Z38" i="17" s="1"/>
  <c r="X37" i="17"/>
  <c r="Z37" i="17" s="1"/>
  <c r="X36" i="17"/>
  <c r="Z36" i="17" s="1"/>
  <c r="X35" i="17"/>
  <c r="Z35" i="17" s="1"/>
  <c r="X34" i="17"/>
  <c r="Z34" i="17" s="1"/>
  <c r="X33" i="17"/>
  <c r="X32" i="17"/>
  <c r="X31" i="17"/>
  <c r="X30" i="17"/>
  <c r="X29" i="17"/>
  <c r="X28" i="17"/>
  <c r="X27" i="17"/>
  <c r="Z27" i="17" s="1"/>
  <c r="X26" i="17"/>
  <c r="Z26" i="17" s="1"/>
  <c r="X25" i="17"/>
  <c r="Z25" i="17" s="1"/>
  <c r="X24" i="17"/>
  <c r="Z24" i="17" s="1"/>
  <c r="X23" i="17"/>
  <c r="Z23" i="17" s="1"/>
  <c r="X22" i="17"/>
  <c r="Z22" i="17" s="1"/>
  <c r="X21" i="17"/>
  <c r="Z21" i="17" s="1"/>
  <c r="X20" i="17"/>
  <c r="Z20" i="17" s="1"/>
  <c r="X19" i="17"/>
  <c r="Z19" i="17" s="1"/>
  <c r="X18" i="17"/>
  <c r="X17" i="17"/>
  <c r="X16" i="17"/>
  <c r="X15" i="17"/>
  <c r="X12" i="17"/>
  <c r="Z12" i="17" s="1"/>
  <c r="X11" i="17"/>
  <c r="Z11" i="17" s="1"/>
  <c r="X10" i="17"/>
  <c r="Z10" i="17" s="1"/>
  <c r="X8" i="17"/>
  <c r="Z8" i="17" s="1"/>
  <c r="X7" i="17"/>
  <c r="Z7" i="17" s="1"/>
  <c r="X6" i="17"/>
  <c r="Z6" i="17" s="1"/>
  <c r="X5" i="17"/>
  <c r="Z5" i="17" s="1"/>
  <c r="X4" i="17"/>
  <c r="Z4" i="17" s="1"/>
  <c r="X3" i="17"/>
  <c r="M43" i="17"/>
  <c r="O43" i="17" s="1"/>
  <c r="I43" i="17"/>
  <c r="C43" i="17"/>
  <c r="E43" i="17" s="1"/>
  <c r="S42" i="17"/>
  <c r="M42" i="17"/>
  <c r="O42" i="17" s="1"/>
  <c r="I42" i="17"/>
  <c r="C42" i="17"/>
  <c r="E42" i="17" s="1"/>
  <c r="S41" i="17"/>
  <c r="M41" i="17"/>
  <c r="O41" i="17" s="1"/>
  <c r="I41" i="17"/>
  <c r="C41" i="17"/>
  <c r="E41" i="17" s="1"/>
  <c r="S40" i="17"/>
  <c r="M40" i="17"/>
  <c r="O40" i="17" s="1"/>
  <c r="I40" i="17"/>
  <c r="C40" i="17"/>
  <c r="E40" i="17" s="1"/>
  <c r="S39" i="17"/>
  <c r="M39" i="17"/>
  <c r="O39" i="17" s="1"/>
  <c r="I39" i="17"/>
  <c r="C39" i="17"/>
  <c r="E39" i="17" s="1"/>
  <c r="S38" i="17"/>
  <c r="M38" i="17"/>
  <c r="O38" i="17" s="1"/>
  <c r="I38" i="17"/>
  <c r="C38" i="17"/>
  <c r="E38" i="17" s="1"/>
  <c r="S37" i="17"/>
  <c r="M37" i="17"/>
  <c r="O37" i="17" s="1"/>
  <c r="I37" i="17"/>
  <c r="C37" i="17"/>
  <c r="E37" i="17" s="1"/>
  <c r="S36" i="17"/>
  <c r="M36" i="17"/>
  <c r="O36" i="17" s="1"/>
  <c r="I36" i="17"/>
  <c r="C36" i="17"/>
  <c r="E36" i="17" s="1"/>
  <c r="S35" i="17"/>
  <c r="M35" i="17"/>
  <c r="O35" i="17" s="1"/>
  <c r="I35" i="17"/>
  <c r="C35" i="17"/>
  <c r="E35" i="17" s="1"/>
  <c r="S34" i="17"/>
  <c r="M34" i="17"/>
  <c r="O34" i="17" s="1"/>
  <c r="I34" i="17"/>
  <c r="C34" i="17"/>
  <c r="I33" i="17"/>
  <c r="I32" i="17"/>
  <c r="I31" i="17"/>
  <c r="I30" i="17"/>
  <c r="I29" i="17"/>
  <c r="I28" i="17"/>
  <c r="S27" i="17"/>
  <c r="I27" i="17"/>
  <c r="S26" i="17"/>
  <c r="M27" i="17"/>
  <c r="O27" i="17" s="1"/>
  <c r="S25" i="17"/>
  <c r="M26" i="17"/>
  <c r="O26" i="17" s="1"/>
  <c r="S24" i="17"/>
  <c r="M25" i="17"/>
  <c r="O25" i="17" s="1"/>
  <c r="S23" i="17"/>
  <c r="M24" i="17"/>
  <c r="O24" i="17" s="1"/>
  <c r="S22" i="17"/>
  <c r="M23" i="17"/>
  <c r="O23" i="17" s="1"/>
  <c r="S21" i="17"/>
  <c r="M22" i="17"/>
  <c r="O22" i="17" s="1"/>
  <c r="S20" i="17"/>
  <c r="M21" i="17"/>
  <c r="O21" i="17" s="1"/>
  <c r="S19" i="17"/>
  <c r="M20" i="17"/>
  <c r="O20" i="17" s="1"/>
  <c r="S18" i="17"/>
  <c r="S17" i="17"/>
  <c r="S16" i="17"/>
  <c r="S15" i="17"/>
  <c r="S14" i="17"/>
  <c r="S13" i="17"/>
  <c r="S12" i="17"/>
  <c r="AI58" i="20" l="1"/>
  <c r="AI3" i="20"/>
  <c r="AI56" i="20" s="1"/>
  <c r="Y58" i="20"/>
  <c r="E56" i="20"/>
  <c r="O56" i="20"/>
  <c r="E58" i="20"/>
  <c r="O58" i="20"/>
  <c r="Y15" i="20"/>
  <c r="Y56" i="20" s="1"/>
  <c r="O46" i="17"/>
  <c r="O44" i="17"/>
  <c r="E46" i="17"/>
  <c r="E34" i="17"/>
  <c r="E44" i="17" s="1"/>
  <c r="Y51" i="18"/>
  <c r="Y15" i="18"/>
  <c r="Y49" i="18" s="1"/>
  <c r="O51" i="18"/>
  <c r="AI49" i="18"/>
  <c r="E47" i="18"/>
  <c r="AI51" i="18"/>
  <c r="O30" i="18"/>
  <c r="O49" i="18" s="1"/>
  <c r="E49" i="18"/>
  <c r="Z46" i="17"/>
  <c r="Z3" i="17"/>
  <c r="Z44" i="17" s="1"/>
</calcChain>
</file>

<file path=xl/sharedStrings.xml><?xml version="1.0" encoding="utf-8"?>
<sst xmlns="http://schemas.openxmlformats.org/spreadsheetml/2006/main" count="39" uniqueCount="4">
  <si>
    <t>Ce</t>
  </si>
  <si>
    <t>K</t>
  </si>
  <si>
    <r>
      <t>R</t>
    </r>
    <r>
      <rPr>
        <vertAlign val="superscript"/>
        <sz val="11"/>
        <color theme="1"/>
        <rFont val="Calibri"/>
        <family val="2"/>
        <scheme val="minor"/>
      </rPr>
      <t>2</t>
    </r>
  </si>
  <si>
    <t>Desv &lt;Ct&gt;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</si>
</sst>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rgb="FF00B050"/>
      <name val="Calibri"/>
      <family val="2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70C0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12" fillId="0" borderId="0" xfId="0" applyFont="1"/>
    <xf numFmtId="2" fontId="14" fillId="0" borderId="0" xfId="0" applyNumberFormat="1" applyFont="1"/>
    <xf numFmtId="0" fontId="5" fillId="0" borderId="0" xfId="0" applyFont="1"/>
    <xf numFmtId="2" fontId="14" fillId="0" borderId="9" xfId="0" applyNumberFormat="1" applyFont="1" applyBorder="1"/>
    <xf numFmtId="2" fontId="16" fillId="0" borderId="0" xfId="0" applyNumberFormat="1" applyFont="1"/>
    <xf numFmtId="0" fontId="14" fillId="0" borderId="0" xfId="0" applyFont="1"/>
    <xf numFmtId="2" fontId="20" fillId="0" borderId="9" xfId="0" applyNumberFormat="1" applyFont="1" applyBorder="1"/>
    <xf numFmtId="2" fontId="20" fillId="0" borderId="0" xfId="0" applyNumberFormat="1" applyFont="1"/>
    <xf numFmtId="0" fontId="20" fillId="0" borderId="0" xfId="0" applyFont="1"/>
    <xf numFmtId="2" fontId="21" fillId="0" borderId="9" xfId="0" applyNumberFormat="1" applyFont="1" applyBorder="1"/>
    <xf numFmtId="2" fontId="21" fillId="0" borderId="0" xfId="0" applyNumberFormat="1" applyFont="1"/>
    <xf numFmtId="2" fontId="17" fillId="0" borderId="0" xfId="0" applyNumberFormat="1" applyFont="1"/>
    <xf numFmtId="0" fontId="21" fillId="0" borderId="0" xfId="0" applyFont="1"/>
    <xf numFmtId="0" fontId="2" fillId="0" borderId="0" xfId="4"/>
    <xf numFmtId="0" fontId="9" fillId="0" borderId="0" xfId="4" applyFont="1"/>
    <xf numFmtId="0" fontId="13" fillId="0" borderId="0" xfId="4" applyFont="1"/>
    <xf numFmtId="0" fontId="5" fillId="0" borderId="0" xfId="4" applyFont="1"/>
    <xf numFmtId="2" fontId="2" fillId="0" borderId="0" xfId="4" applyNumberFormat="1"/>
    <xf numFmtId="0" fontId="8" fillId="0" borderId="0" xfId="4" applyFont="1"/>
    <xf numFmtId="2" fontId="15" fillId="0" borderId="8" xfId="4" applyNumberFormat="1" applyFont="1" applyBorder="1"/>
    <xf numFmtId="0" fontId="8" fillId="0" borderId="10" xfId="4" applyFont="1" applyBorder="1"/>
    <xf numFmtId="0" fontId="2" fillId="0" borderId="9" xfId="4" applyBorder="1"/>
    <xf numFmtId="0" fontId="2" fillId="0" borderId="10" xfId="4" applyBorder="1"/>
    <xf numFmtId="2" fontId="15" fillId="0" borderId="2" xfId="4" applyNumberFormat="1" applyFont="1" applyBorder="1"/>
    <xf numFmtId="0" fontId="8" fillId="0" borderId="3" xfId="4" applyFont="1" applyBorder="1"/>
    <xf numFmtId="0" fontId="2" fillId="0" borderId="3" xfId="4" applyBorder="1"/>
    <xf numFmtId="0" fontId="17" fillId="0" borderId="0" xfId="4" applyFont="1"/>
    <xf numFmtId="2" fontId="11" fillId="0" borderId="0" xfId="4" applyNumberFormat="1" applyFont="1"/>
    <xf numFmtId="0" fontId="2" fillId="0" borderId="2" xfId="4" applyBorder="1"/>
    <xf numFmtId="2" fontId="18" fillId="0" borderId="0" xfId="4" applyNumberFormat="1" applyFont="1"/>
    <xf numFmtId="2" fontId="19" fillId="0" borderId="8" xfId="4" applyNumberFormat="1" applyFont="1" applyBorder="1"/>
    <xf numFmtId="2" fontId="19" fillId="0" borderId="2" xfId="4" applyNumberFormat="1" applyFont="1" applyBorder="1"/>
    <xf numFmtId="2" fontId="12" fillId="0" borderId="0" xfId="4" applyNumberFormat="1" applyFont="1"/>
    <xf numFmtId="0" fontId="2" fillId="0" borderId="8" xfId="4" applyBorder="1"/>
    <xf numFmtId="2" fontId="5" fillId="0" borderId="8" xfId="4" applyNumberFormat="1" applyFont="1" applyBorder="1"/>
    <xf numFmtId="2" fontId="5" fillId="0" borderId="2" xfId="4" applyNumberFormat="1" applyFont="1" applyBorder="1"/>
    <xf numFmtId="2" fontId="5" fillId="0" borderId="0" xfId="4" applyNumberFormat="1" applyFont="1"/>
    <xf numFmtId="0" fontId="2" fillId="3" borderId="0" xfId="4" applyFill="1"/>
    <xf numFmtId="0" fontId="10" fillId="0" borderId="0" xfId="0" applyFont="1"/>
    <xf numFmtId="0" fontId="6" fillId="0" borderId="0" xfId="4" applyFont="1"/>
    <xf numFmtId="0" fontId="9" fillId="0" borderId="2" xfId="4" applyFont="1" applyBorder="1"/>
    <xf numFmtId="0" fontId="2" fillId="2" borderId="0" xfId="4" applyFill="1" applyAlignment="1">
      <alignment horizontal="right"/>
    </xf>
    <xf numFmtId="0" fontId="2" fillId="2" borderId="3" xfId="4" applyFill="1" applyBorder="1"/>
    <xf numFmtId="0" fontId="2" fillId="0" borderId="0" xfId="4" applyAlignment="1">
      <alignment horizontal="right"/>
    </xf>
    <xf numFmtId="0" fontId="2" fillId="0" borderId="1" xfId="4" applyBorder="1"/>
    <xf numFmtId="2" fontId="5" fillId="2" borderId="4" xfId="4" applyNumberFormat="1" applyFont="1" applyFill="1" applyBorder="1" applyAlignment="1">
      <alignment horizontal="right"/>
    </xf>
    <xf numFmtId="164" fontId="5" fillId="2" borderId="4" xfId="4" applyNumberFormat="1" applyFont="1" applyFill="1" applyBorder="1" applyAlignment="1">
      <alignment horizontal="right"/>
    </xf>
    <xf numFmtId="0" fontId="5" fillId="2" borderId="4" xfId="4" applyFont="1" applyFill="1" applyBorder="1"/>
    <xf numFmtId="0" fontId="5" fillId="2" borderId="11" xfId="4" applyFont="1" applyFill="1" applyBorder="1"/>
    <xf numFmtId="0" fontId="9" fillId="0" borderId="5" xfId="4" applyFont="1" applyBorder="1"/>
    <xf numFmtId="0" fontId="2" fillId="0" borderId="6" xfId="4" applyBorder="1"/>
    <xf numFmtId="0" fontId="2" fillId="0" borderId="7" xfId="4" applyBorder="1"/>
    <xf numFmtId="0" fontId="2" fillId="0" borderId="5" xfId="4" applyBorder="1"/>
    <xf numFmtId="2" fontId="0" fillId="0" borderId="0" xfId="0" applyNumberFormat="1"/>
    <xf numFmtId="0" fontId="1" fillId="0" borderId="0" xfId="5"/>
    <xf numFmtId="0" fontId="9" fillId="0" borderId="0" xfId="5" applyFont="1"/>
    <xf numFmtId="0" fontId="8" fillId="0" borderId="0" xfId="5" applyFont="1"/>
    <xf numFmtId="0" fontId="1" fillId="0" borderId="3" xfId="5" applyBorder="1"/>
    <xf numFmtId="0" fontId="6" fillId="0" borderId="0" xfId="5" applyFont="1"/>
    <xf numFmtId="0" fontId="9" fillId="0" borderId="2" xfId="5" applyFont="1" applyBorder="1"/>
    <xf numFmtId="0" fontId="1" fillId="2" borderId="0" xfId="5" applyFill="1" applyAlignment="1">
      <alignment horizontal="right"/>
    </xf>
    <xf numFmtId="0" fontId="1" fillId="2" borderId="3" xfId="5" applyFill="1" applyBorder="1"/>
    <xf numFmtId="0" fontId="1" fillId="0" borderId="1" xfId="5" applyBorder="1"/>
    <xf numFmtId="2" fontId="5" fillId="2" borderId="4" xfId="5" applyNumberFormat="1" applyFont="1" applyFill="1" applyBorder="1" applyAlignment="1">
      <alignment horizontal="right"/>
    </xf>
    <xf numFmtId="0" fontId="5" fillId="2" borderId="4" xfId="5" applyFont="1" applyFill="1" applyBorder="1"/>
    <xf numFmtId="0" fontId="9" fillId="0" borderId="5" xfId="5" applyFont="1" applyBorder="1"/>
    <xf numFmtId="0" fontId="1" fillId="0" borderId="6" xfId="5" applyBorder="1"/>
    <xf numFmtId="0" fontId="1" fillId="0" borderId="7" xfId="5" applyBorder="1"/>
  </cellXfs>
  <cellStyles count="6">
    <cellStyle name="Normal" xfId="0" builtinId="0"/>
    <cellStyle name="Normal 2" xfId="1" xr:uid="{00000000-0005-0000-0000-000001000000}"/>
    <cellStyle name="Normal 2 2" xfId="2" xr:uid="{2F39EF20-B1EF-DE40-AEDB-407C6CEC4398}"/>
    <cellStyle name="Normal 2 2 2" xfId="4" xr:uid="{C52FE105-4022-0D46-BD3B-073378032CE9}"/>
    <cellStyle name="Normal 2 3" xfId="3" xr:uid="{B5B1F878-5453-1A44-9131-11BCC142CFEB}"/>
    <cellStyle name="Normal 2 4" xfId="5" xr:uid="{438DBF97-1882-BA41-B39A-0BAF989C4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TET!$B$3:$B$29</c:f>
              <c:numCache>
                <c:formatCode>General</c:formatCode>
                <c:ptCount val="27"/>
                <c:pt idx="0">
                  <c:v>411.17510940343902</c:v>
                </c:pt>
                <c:pt idx="1">
                  <c:v>387.17510940343902</c:v>
                </c:pt>
                <c:pt idx="2">
                  <c:v>339.17510940343902</c:v>
                </c:pt>
                <c:pt idx="3">
                  <c:v>319.17510940343902</c:v>
                </c:pt>
                <c:pt idx="4">
                  <c:v>317.17510940343902</c:v>
                </c:pt>
                <c:pt idx="5">
                  <c:v>316.17510940343902</c:v>
                </c:pt>
                <c:pt idx="6">
                  <c:v>315.67510940343902</c:v>
                </c:pt>
                <c:pt idx="7">
                  <c:v>315.17510940343902</c:v>
                </c:pt>
                <c:pt idx="8">
                  <c:v>307.57427015373992</c:v>
                </c:pt>
                <c:pt idx="9">
                  <c:v>283.57427015373992</c:v>
                </c:pt>
                <c:pt idx="10">
                  <c:v>259.57427015373992</c:v>
                </c:pt>
                <c:pt idx="11">
                  <c:v>243.57427015373995</c:v>
                </c:pt>
                <c:pt idx="12">
                  <c:v>237.57427015373995</c:v>
                </c:pt>
                <c:pt idx="13">
                  <c:v>236.57427015373995</c:v>
                </c:pt>
                <c:pt idx="14">
                  <c:v>236.07427015373995</c:v>
                </c:pt>
                <c:pt idx="15">
                  <c:v>235.57427015373995</c:v>
                </c:pt>
                <c:pt idx="16">
                  <c:v>96.565130908165855</c:v>
                </c:pt>
                <c:pt idx="17">
                  <c:v>72.565130908165855</c:v>
                </c:pt>
                <c:pt idx="18">
                  <c:v>48.565130908165855</c:v>
                </c:pt>
                <c:pt idx="19">
                  <c:v>48</c:v>
                </c:pt>
                <c:pt idx="20">
                  <c:v>24</c:v>
                </c:pt>
                <c:pt idx="21">
                  <c:v>8</c:v>
                </c:pt>
                <c:pt idx="22">
                  <c:v>2</c:v>
                </c:pt>
                <c:pt idx="23">
                  <c:v>1</c:v>
                </c:pt>
                <c:pt idx="24">
                  <c:v>0.56513090816585732</c:v>
                </c:pt>
                <c:pt idx="25">
                  <c:v>0.5</c:v>
                </c:pt>
                <c:pt idx="26">
                  <c:v>0</c:v>
                </c:pt>
              </c:numCache>
            </c:numRef>
          </c:xVal>
          <c:yVal>
            <c:numRef>
              <c:f>TET!$C$3:$C$29</c:f>
              <c:numCache>
                <c:formatCode>General</c:formatCode>
                <c:ptCount val="27"/>
                <c:pt idx="0">
                  <c:v>3.6937128006228108</c:v>
                </c:pt>
                <c:pt idx="1">
                  <c:v>4.5429335225242964</c:v>
                </c:pt>
                <c:pt idx="2">
                  <c:v>6.3698281870337299</c:v>
                </c:pt>
                <c:pt idx="3">
                  <c:v>6.5704904977437444</c:v>
                </c:pt>
                <c:pt idx="4">
                  <c:v>9.1466181992225764</c:v>
                </c:pt>
                <c:pt idx="5">
                  <c:v>11.711072984341905</c:v>
                </c:pt>
                <c:pt idx="6">
                  <c:v>13.824690119150091</c:v>
                </c:pt>
                <c:pt idx="7">
                  <c:v>20</c:v>
                </c:pt>
                <c:pt idx="8">
                  <c:v>20.22018436371949</c:v>
                </c:pt>
                <c:pt idx="9">
                  <c:v>26.285704673147197</c:v>
                </c:pt>
                <c:pt idx="10">
                  <c:v>31.547402473121753</c:v>
                </c:pt>
                <c:pt idx="11">
                  <c:v>35.54551384356418</c:v>
                </c:pt>
                <c:pt idx="12">
                  <c:v>41.076664069416438</c:v>
                </c:pt>
                <c:pt idx="13">
                  <c:v>52.144431423494616</c:v>
                </c:pt>
                <c:pt idx="14">
                  <c:v>58.871097127651986</c:v>
                </c:pt>
                <c:pt idx="15">
                  <c:v>100</c:v>
                </c:pt>
                <c:pt idx="16">
                  <c:v>190.30510527013951</c:v>
                </c:pt>
                <c:pt idx="17">
                  <c:v>205.89632853967251</c:v>
                </c:pt>
                <c:pt idx="18">
                  <c:v>224.49403625863008</c:v>
                </c:pt>
                <c:pt idx="19">
                  <c:v>278.48203985372498</c:v>
                </c:pt>
                <c:pt idx="20">
                  <c:v>289.86653785617222</c:v>
                </c:pt>
                <c:pt idx="21">
                  <c:v>323.85741177349769</c:v>
                </c:pt>
                <c:pt idx="22">
                  <c:v>369.00627444251876</c:v>
                </c:pt>
                <c:pt idx="23">
                  <c:v>452.24706264044499</c:v>
                </c:pt>
                <c:pt idx="24">
                  <c:v>500</c:v>
                </c:pt>
                <c:pt idx="25">
                  <c:v>557.62462044169627</c:v>
                </c:pt>
                <c:pt idx="2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41-3340-89FC-B9A0B7F4AC36}"/>
            </c:ext>
          </c:extLst>
        </c:ser>
        <c:ser>
          <c:idx val="4"/>
          <c:order val="1"/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TET!$B$3:$B$29</c:f>
              <c:numCache>
                <c:formatCode>General</c:formatCode>
                <c:ptCount val="27"/>
                <c:pt idx="0">
                  <c:v>411.17510940343902</c:v>
                </c:pt>
                <c:pt idx="1">
                  <c:v>387.17510940343902</c:v>
                </c:pt>
                <c:pt idx="2">
                  <c:v>339.17510940343902</c:v>
                </c:pt>
                <c:pt idx="3">
                  <c:v>319.17510940343902</c:v>
                </c:pt>
                <c:pt idx="4">
                  <c:v>317.17510940343902</c:v>
                </c:pt>
                <c:pt idx="5">
                  <c:v>316.17510940343902</c:v>
                </c:pt>
                <c:pt idx="6">
                  <c:v>315.67510940343902</c:v>
                </c:pt>
                <c:pt idx="7">
                  <c:v>315.17510940343902</c:v>
                </c:pt>
                <c:pt idx="8">
                  <c:v>307.57427015373992</c:v>
                </c:pt>
                <c:pt idx="9">
                  <c:v>283.57427015373992</c:v>
                </c:pt>
                <c:pt idx="10">
                  <c:v>259.57427015373992</c:v>
                </c:pt>
                <c:pt idx="11">
                  <c:v>243.57427015373995</c:v>
                </c:pt>
                <c:pt idx="12">
                  <c:v>237.57427015373995</c:v>
                </c:pt>
                <c:pt idx="13">
                  <c:v>236.57427015373995</c:v>
                </c:pt>
                <c:pt idx="14">
                  <c:v>236.07427015373995</c:v>
                </c:pt>
                <c:pt idx="15">
                  <c:v>235.57427015373995</c:v>
                </c:pt>
                <c:pt idx="16">
                  <c:v>96.565130908165855</c:v>
                </c:pt>
                <c:pt idx="17">
                  <c:v>72.565130908165855</c:v>
                </c:pt>
                <c:pt idx="18">
                  <c:v>48.565130908165855</c:v>
                </c:pt>
                <c:pt idx="19">
                  <c:v>48</c:v>
                </c:pt>
                <c:pt idx="20">
                  <c:v>24</c:v>
                </c:pt>
                <c:pt idx="21">
                  <c:v>8</c:v>
                </c:pt>
                <c:pt idx="22">
                  <c:v>2</c:v>
                </c:pt>
                <c:pt idx="23">
                  <c:v>1</c:v>
                </c:pt>
                <c:pt idx="24">
                  <c:v>0.56513090816585732</c:v>
                </c:pt>
                <c:pt idx="25">
                  <c:v>0.5</c:v>
                </c:pt>
                <c:pt idx="26">
                  <c:v>0</c:v>
                </c:pt>
              </c:numCache>
            </c:numRef>
          </c:xVal>
          <c:yVal>
            <c:numRef>
              <c:f>TET!$D$3:$D$29</c:f>
              <c:numCache>
                <c:formatCode>General</c:formatCode>
                <c:ptCount val="27"/>
                <c:pt idx="0">
                  <c:v>6.9602562040933621E-146</c:v>
                </c:pt>
                <c:pt idx="1">
                  <c:v>3.0936151623261145E-137</c:v>
                </c:pt>
                <c:pt idx="2">
                  <c:v>6.1115083668128578E-120</c:v>
                </c:pt>
                <c:pt idx="3">
                  <c:v>9.8329227804580456E-113</c:v>
                </c:pt>
                <c:pt idx="4">
                  <c:v>5.1681611894783786E-112</c:v>
                </c:pt>
                <c:pt idx="5">
                  <c:v>1.1848483314197234E-111</c:v>
                </c:pt>
                <c:pt idx="6">
                  <c:v>1.7940151933696249E-111</c:v>
                </c:pt>
                <c:pt idx="7">
                  <c:v>2.7163734198657899E-111</c:v>
                </c:pt>
                <c:pt idx="8">
                  <c:v>1.4885892524328499E-108</c:v>
                </c:pt>
                <c:pt idx="9">
                  <c:v>6.6163114499920212E-100</c:v>
                </c:pt>
                <c:pt idx="10">
                  <c:v>2.9407425273123812E-91</c:v>
                </c:pt>
                <c:pt idx="11">
                  <c:v>1.7127121414461884E-85</c:v>
                </c:pt>
                <c:pt idx="12">
                  <c:v>2.486821662624972E-83</c:v>
                </c:pt>
                <c:pt idx="13">
                  <c:v>5.7012666390867948E-83</c:v>
                </c:pt>
                <c:pt idx="14">
                  <c:v>8.6324626542853597E-83</c:v>
                </c:pt>
                <c:pt idx="15">
                  <c:v>1.3070676429468931E-82</c:v>
                </c:pt>
                <c:pt idx="16">
                  <c:v>1.6032601297248773E-32</c:v>
                </c:pt>
                <c:pt idx="17">
                  <c:v>7.1259874651639899E-24</c:v>
                </c:pt>
                <c:pt idx="18">
                  <c:v>3.167277499901871E-15</c:v>
                </c:pt>
                <c:pt idx="19">
                  <c:v>5.0619503020324229E-15</c:v>
                </c:pt>
                <c:pt idx="20">
                  <c:v>2.2498778415799429E-6</c:v>
                </c:pt>
                <c:pt idx="21">
                  <c:v>1.3103469821842921</c:v>
                </c:pt>
                <c:pt idx="22">
                  <c:v>190.25959949695073</c:v>
                </c:pt>
                <c:pt idx="23">
                  <c:v>436.18757375348366</c:v>
                </c:pt>
                <c:pt idx="24">
                  <c:v>625.70300198920756</c:v>
                </c:pt>
                <c:pt idx="25">
                  <c:v>660.44498162487662</c:v>
                </c:pt>
                <c:pt idx="26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41-3340-89FC-B9A0B7F4A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5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75883476565748"/>
          <c:y val="0.15913933338977793"/>
          <c:w val="0.2102356199024849"/>
          <c:h val="9.6774870883075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CIP!$AE$3:$AE$48</c:f>
              <c:numCache>
                <c:formatCode>0.00</c:formatCode>
                <c:ptCount val="46"/>
                <c:pt idx="0">
                  <c:v>570.0728894621609</c:v>
                </c:pt>
                <c:pt idx="1">
                  <c:v>546.0728894621609</c:v>
                </c:pt>
                <c:pt idx="2">
                  <c:v>522.0728894621609</c:v>
                </c:pt>
                <c:pt idx="3">
                  <c:v>498.07288946216084</c:v>
                </c:pt>
                <c:pt idx="4">
                  <c:v>482.07288946216084</c:v>
                </c:pt>
                <c:pt idx="5">
                  <c:v>478.07288946216084</c:v>
                </c:pt>
                <c:pt idx="6">
                  <c:v>476.07288946216084</c:v>
                </c:pt>
                <c:pt idx="7">
                  <c:v>475.07288946216084</c:v>
                </c:pt>
                <c:pt idx="8">
                  <c:v>474.57288946216084</c:v>
                </c:pt>
                <c:pt idx="9">
                  <c:v>474.07288946216084</c:v>
                </c:pt>
                <c:pt idx="10" formatCode="General">
                  <c:v>450</c:v>
                </c:pt>
                <c:pt idx="11" formatCode="General">
                  <c:v>400</c:v>
                </c:pt>
                <c:pt idx="12">
                  <c:v>378.45525641788635</c:v>
                </c:pt>
                <c:pt idx="13">
                  <c:v>354.45525641788635</c:v>
                </c:pt>
                <c:pt idx="14">
                  <c:v>330.45525641788635</c:v>
                </c:pt>
                <c:pt idx="15">
                  <c:v>306.45525641788635</c:v>
                </c:pt>
                <c:pt idx="16">
                  <c:v>290.45525641788635</c:v>
                </c:pt>
                <c:pt idx="17">
                  <c:v>286.45525641788635</c:v>
                </c:pt>
                <c:pt idx="18">
                  <c:v>284.45525641788635</c:v>
                </c:pt>
                <c:pt idx="19">
                  <c:v>283.45525641788635</c:v>
                </c:pt>
                <c:pt idx="20">
                  <c:v>282.95525641788635</c:v>
                </c:pt>
                <c:pt idx="21" formatCode="General">
                  <c:v>282.45525641788635</c:v>
                </c:pt>
                <c:pt idx="22" formatCode="General">
                  <c:v>280</c:v>
                </c:pt>
                <c:pt idx="23" formatCode="General">
                  <c:v>260</c:v>
                </c:pt>
                <c:pt idx="24" formatCode="General">
                  <c:v>240</c:v>
                </c:pt>
                <c:pt idx="25" formatCode="General">
                  <c:v>220</c:v>
                </c:pt>
                <c:pt idx="26" formatCode="General">
                  <c:v>200</c:v>
                </c:pt>
                <c:pt idx="27">
                  <c:v>192.45043289804892</c:v>
                </c:pt>
                <c:pt idx="28">
                  <c:v>168.45043289804892</c:v>
                </c:pt>
                <c:pt idx="29">
                  <c:v>144.45043289804892</c:v>
                </c:pt>
                <c:pt idx="30">
                  <c:v>120.45043289804892</c:v>
                </c:pt>
                <c:pt idx="31">
                  <c:v>104.45043289804892</c:v>
                </c:pt>
                <c:pt idx="32">
                  <c:v>100.45043289804892</c:v>
                </c:pt>
                <c:pt idx="33">
                  <c:v>98.450432898048916</c:v>
                </c:pt>
                <c:pt idx="34">
                  <c:v>97.450432898048916</c:v>
                </c:pt>
                <c:pt idx="35">
                  <c:v>96.950432898048916</c:v>
                </c:pt>
                <c:pt idx="36" formatCode="General">
                  <c:v>96.450432898048916</c:v>
                </c:pt>
                <c:pt idx="37" formatCode="General">
                  <c:v>96</c:v>
                </c:pt>
                <c:pt idx="38" formatCode="General">
                  <c:v>72</c:v>
                </c:pt>
                <c:pt idx="39" formatCode="General">
                  <c:v>48</c:v>
                </c:pt>
                <c:pt idx="40" formatCode="General">
                  <c:v>24</c:v>
                </c:pt>
                <c:pt idx="41" formatCode="General">
                  <c:v>8</c:v>
                </c:pt>
                <c:pt idx="42" formatCode="General">
                  <c:v>2</c:v>
                </c:pt>
                <c:pt idx="43" formatCode="General">
                  <c:v>1</c:v>
                </c:pt>
                <c:pt idx="44" formatCode="General">
                  <c:v>0.5</c:v>
                </c:pt>
                <c:pt idx="45" formatCode="General">
                  <c:v>0</c:v>
                </c:pt>
              </c:numCache>
            </c:numRef>
          </c:xVal>
          <c:yVal>
            <c:numRef>
              <c:f>CIP!$AF$3:$AF$48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0.59259259259259256</c:v>
                </c:pt>
                <c:pt idx="3">
                  <c:v>0.31166546225216446</c:v>
                </c:pt>
                <c:pt idx="4">
                  <c:v>6.4194927238249093</c:v>
                </c:pt>
                <c:pt idx="5">
                  <c:v>7.325295672063568</c:v>
                </c:pt>
                <c:pt idx="6">
                  <c:v>8.5828250118595388</c:v>
                </c:pt>
                <c:pt idx="7">
                  <c:v>10.040677658802197</c:v>
                </c:pt>
                <c:pt idx="8">
                  <c:v>11.500274578438729</c:v>
                </c:pt>
                <c:pt idx="9">
                  <c:v>20</c:v>
                </c:pt>
                <c:pt idx="12" formatCode="0.00">
                  <c:v>36.094907077299986</c:v>
                </c:pt>
                <c:pt idx="13" formatCode="0.00">
                  <c:v>39.397087459337833</c:v>
                </c:pt>
                <c:pt idx="14" formatCode="0.00">
                  <c:v>42.352529919073646</c:v>
                </c:pt>
                <c:pt idx="15" formatCode="0.00">
                  <c:v>48.193520580312203</c:v>
                </c:pt>
                <c:pt idx="16" formatCode="0.00">
                  <c:v>76.814745262522365</c:v>
                </c:pt>
                <c:pt idx="17" formatCode="0.00">
                  <c:v>76.271688057971929</c:v>
                </c:pt>
                <c:pt idx="18" formatCode="0.00">
                  <c:v>77.876070955820708</c:v>
                </c:pt>
                <c:pt idx="19" formatCode="0.00">
                  <c:v>80.925120600945789</c:v>
                </c:pt>
                <c:pt idx="20" formatCode="0.00">
                  <c:v>87.92056609393201</c:v>
                </c:pt>
                <c:pt idx="21">
                  <c:v>100</c:v>
                </c:pt>
                <c:pt idx="27" formatCode="0.00">
                  <c:v>268.55455069486879</c:v>
                </c:pt>
                <c:pt idx="28" formatCode="0.00">
                  <c:v>287.50647153097401</c:v>
                </c:pt>
                <c:pt idx="29" formatCode="0.00">
                  <c:v>261.09147783177968</c:v>
                </c:pt>
                <c:pt idx="30" formatCode="0.00">
                  <c:v>297.38438955267333</c:v>
                </c:pt>
                <c:pt idx="31" formatCode="0.00">
                  <c:v>324.12514950987656</c:v>
                </c:pt>
                <c:pt idx="32" formatCode="0.00">
                  <c:v>371.98051832790065</c:v>
                </c:pt>
                <c:pt idx="33" formatCode="0.00">
                  <c:v>446.41977658074381</c:v>
                </c:pt>
                <c:pt idx="34" formatCode="0.00">
                  <c:v>473.25022812613361</c:v>
                </c:pt>
                <c:pt idx="35" formatCode="0.00">
                  <c:v>486.89175948711488</c:v>
                </c:pt>
                <c:pt idx="36" formatCode="0.00">
                  <c:v>500</c:v>
                </c:pt>
                <c:pt idx="37">
                  <c:v>565.53090588633268</c:v>
                </c:pt>
                <c:pt idx="38">
                  <c:v>565.58623261035962</c:v>
                </c:pt>
                <c:pt idx="39">
                  <c:v>663.64962873163313</c:v>
                </c:pt>
                <c:pt idx="40">
                  <c:v>854.69163146215806</c:v>
                </c:pt>
                <c:pt idx="41">
                  <c:v>912.40505596462936</c:v>
                </c:pt>
                <c:pt idx="42">
                  <c:v>919.53553006767288</c:v>
                </c:pt>
                <c:pt idx="43">
                  <c:v>915.06551298877469</c:v>
                </c:pt>
                <c:pt idx="44">
                  <c:v>888.36390398244396</c:v>
                </c:pt>
                <c:pt idx="45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A6-FD43-B7A5-0ACE69516981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AF7-C141-9D57-9CDC2967374E}"/>
              </c:ext>
            </c:extLst>
          </c:dPt>
          <c:xVal>
            <c:numRef>
              <c:f>CIP!$AE$3:$AE$48</c:f>
              <c:numCache>
                <c:formatCode>0.00</c:formatCode>
                <c:ptCount val="46"/>
                <c:pt idx="0">
                  <c:v>570.0728894621609</c:v>
                </c:pt>
                <c:pt idx="1">
                  <c:v>546.0728894621609</c:v>
                </c:pt>
                <c:pt idx="2">
                  <c:v>522.0728894621609</c:v>
                </c:pt>
                <c:pt idx="3">
                  <c:v>498.07288946216084</c:v>
                </c:pt>
                <c:pt idx="4">
                  <c:v>482.07288946216084</c:v>
                </c:pt>
                <c:pt idx="5">
                  <c:v>478.07288946216084</c:v>
                </c:pt>
                <c:pt idx="6">
                  <c:v>476.07288946216084</c:v>
                </c:pt>
                <c:pt idx="7">
                  <c:v>475.07288946216084</c:v>
                </c:pt>
                <c:pt idx="8">
                  <c:v>474.57288946216084</c:v>
                </c:pt>
                <c:pt idx="9">
                  <c:v>474.07288946216084</c:v>
                </c:pt>
                <c:pt idx="10" formatCode="General">
                  <c:v>450</c:v>
                </c:pt>
                <c:pt idx="11" formatCode="General">
                  <c:v>400</c:v>
                </c:pt>
                <c:pt idx="12">
                  <c:v>378.45525641788635</c:v>
                </c:pt>
                <c:pt idx="13">
                  <c:v>354.45525641788635</c:v>
                </c:pt>
                <c:pt idx="14">
                  <c:v>330.45525641788635</c:v>
                </c:pt>
                <c:pt idx="15">
                  <c:v>306.45525641788635</c:v>
                </c:pt>
                <c:pt idx="16">
                  <c:v>290.45525641788635</c:v>
                </c:pt>
                <c:pt idx="17">
                  <c:v>286.45525641788635</c:v>
                </c:pt>
                <c:pt idx="18">
                  <c:v>284.45525641788635</c:v>
                </c:pt>
                <c:pt idx="19">
                  <c:v>283.45525641788635</c:v>
                </c:pt>
                <c:pt idx="20">
                  <c:v>282.95525641788635</c:v>
                </c:pt>
                <c:pt idx="21" formatCode="General">
                  <c:v>282.45525641788635</c:v>
                </c:pt>
                <c:pt idx="22" formatCode="General">
                  <c:v>280</c:v>
                </c:pt>
                <c:pt idx="23" formatCode="General">
                  <c:v>260</c:v>
                </c:pt>
                <c:pt idx="24" formatCode="General">
                  <c:v>240</c:v>
                </c:pt>
                <c:pt idx="25" formatCode="General">
                  <c:v>220</c:v>
                </c:pt>
                <c:pt idx="26" formatCode="General">
                  <c:v>200</c:v>
                </c:pt>
                <c:pt idx="27">
                  <c:v>192.45043289804892</c:v>
                </c:pt>
                <c:pt idx="28">
                  <c:v>168.45043289804892</c:v>
                </c:pt>
                <c:pt idx="29">
                  <c:v>144.45043289804892</c:v>
                </c:pt>
                <c:pt idx="30">
                  <c:v>120.45043289804892</c:v>
                </c:pt>
                <c:pt idx="31">
                  <c:v>104.45043289804892</c:v>
                </c:pt>
                <c:pt idx="32">
                  <c:v>100.45043289804892</c:v>
                </c:pt>
                <c:pt idx="33">
                  <c:v>98.450432898048916</c:v>
                </c:pt>
                <c:pt idx="34">
                  <c:v>97.450432898048916</c:v>
                </c:pt>
                <c:pt idx="35">
                  <c:v>96.950432898048916</c:v>
                </c:pt>
                <c:pt idx="36" formatCode="General">
                  <c:v>96.450432898048916</c:v>
                </c:pt>
                <c:pt idx="37" formatCode="General">
                  <c:v>96</c:v>
                </c:pt>
                <c:pt idx="38" formatCode="General">
                  <c:v>72</c:v>
                </c:pt>
                <c:pt idx="39" formatCode="General">
                  <c:v>48</c:v>
                </c:pt>
                <c:pt idx="40" formatCode="General">
                  <c:v>24</c:v>
                </c:pt>
                <c:pt idx="41" formatCode="General">
                  <c:v>8</c:v>
                </c:pt>
                <c:pt idx="42" formatCode="General">
                  <c:v>2</c:v>
                </c:pt>
                <c:pt idx="43" formatCode="General">
                  <c:v>1</c:v>
                </c:pt>
                <c:pt idx="44" formatCode="General">
                  <c:v>0.5</c:v>
                </c:pt>
                <c:pt idx="45" formatCode="General">
                  <c:v>0</c:v>
                </c:pt>
              </c:numCache>
            </c:numRef>
          </c:xVal>
          <c:yVal>
            <c:numRef>
              <c:f>CIP!$AG$3:$AG$48</c:f>
              <c:numCache>
                <c:formatCode>General</c:formatCode>
                <c:ptCount val="46"/>
                <c:pt idx="0">
                  <c:v>8.7015380010472718</c:v>
                </c:pt>
                <c:pt idx="1">
                  <c:v>10.625240783070623</c:v>
                </c:pt>
                <c:pt idx="2">
                  <c:v>12.974228427737684</c:v>
                </c:pt>
                <c:pt idx="3">
                  <c:v>15.842521287924185</c:v>
                </c:pt>
                <c:pt idx="4">
                  <c:v>18.098926052938172</c:v>
                </c:pt>
                <c:pt idx="5">
                  <c:v>18.71155722801722</c:v>
                </c:pt>
                <c:pt idx="6">
                  <c:v>19.025605857971303</c:v>
                </c:pt>
                <c:pt idx="7">
                  <c:v>19.184601261795173</c:v>
                </c:pt>
                <c:pt idx="8">
                  <c:v>19.264596538633423</c:v>
                </c:pt>
                <c:pt idx="9">
                  <c:v>19.344925376968682</c:v>
                </c:pt>
                <c:pt idx="10">
                  <c:v>23.635960809873982</c:v>
                </c:pt>
                <c:pt idx="11">
                  <c:v>35.833344370748954</c:v>
                </c:pt>
                <c:pt idx="12">
                  <c:v>42.870259711388513</c:v>
                </c:pt>
                <c:pt idx="13">
                  <c:v>52.347852967079184</c:v>
                </c:pt>
                <c:pt idx="14">
                  <c:v>63.920716336014621</c:v>
                </c:pt>
                <c:pt idx="15">
                  <c:v>78.052064131050102</c:v>
                </c:pt>
                <c:pt idx="16">
                  <c:v>89.168795251286781</c:v>
                </c:pt>
                <c:pt idx="17">
                  <c:v>92.187072891374143</c:v>
                </c:pt>
                <c:pt idx="18">
                  <c:v>93.734310440243874</c:v>
                </c:pt>
                <c:pt idx="19">
                  <c:v>94.51764026699702</c:v>
                </c:pt>
                <c:pt idx="20">
                  <c:v>94.91175660520382</c:v>
                </c:pt>
                <c:pt idx="21">
                  <c:v>95.307516315881685</c:v>
                </c:pt>
                <c:pt idx="22">
                  <c:v>97.27497778904096</c:v>
                </c:pt>
                <c:pt idx="23">
                  <c:v>114.89120201726651</c:v>
                </c:pt>
                <c:pt idx="24">
                  <c:v>135.69767478743606</c:v>
                </c:pt>
                <c:pt idx="25">
                  <c:v>160.27214111616146</c:v>
                </c:pt>
                <c:pt idx="26">
                  <c:v>189.29697401371465</c:v>
                </c:pt>
                <c:pt idx="27">
                  <c:v>201.57187399865893</c:v>
                </c:pt>
                <c:pt idx="28">
                  <c:v>246.13461391224791</c:v>
                </c:pt>
                <c:pt idx="29">
                  <c:v>300.54911413947758</c:v>
                </c:pt>
                <c:pt idx="30">
                  <c:v>366.99336421747324</c:v>
                </c:pt>
                <c:pt idx="31">
                  <c:v>419.2631740980521</c:v>
                </c:pt>
                <c:pt idx="32">
                  <c:v>433.45482780522656</c:v>
                </c:pt>
                <c:pt idx="33">
                  <c:v>440.72979124949785</c:v>
                </c:pt>
                <c:pt idx="34">
                  <c:v>444.41293341380191</c:v>
                </c:pt>
                <c:pt idx="35">
                  <c:v>446.26603086179165</c:v>
                </c:pt>
                <c:pt idx="36">
                  <c:v>448.1268552904645</c:v>
                </c:pt>
                <c:pt idx="37">
                  <c:v>449.80985098071204</c:v>
                </c:pt>
                <c:pt idx="38">
                  <c:v>549.25209459430789</c:v>
                </c:pt>
                <c:pt idx="39">
                  <c:v>670.67864956379219</c:v>
                </c:pt>
                <c:pt idx="40">
                  <c:v>818.94972346523957</c:v>
                </c:pt>
                <c:pt idx="41">
                  <c:v>935.59037836796529</c:v>
                </c:pt>
                <c:pt idx="42">
                  <c:v>983.4933703400302</c:v>
                </c:pt>
                <c:pt idx="43">
                  <c:v>991.71234253690227</c:v>
                </c:pt>
                <c:pt idx="44">
                  <c:v>995.8475498473158</c:v>
                </c:pt>
                <c:pt idx="45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EA6-FD43-B7A5-0ACE6951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6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1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SDZ!$AE$3:$AE$55</c:f>
              <c:numCache>
                <c:formatCode>0.00</c:formatCode>
                <c:ptCount val="53"/>
                <c:pt idx="0">
                  <c:v>1749.7243122678381</c:v>
                </c:pt>
                <c:pt idx="1">
                  <c:v>1725.7243122678381</c:v>
                </c:pt>
                <c:pt idx="2">
                  <c:v>1701.7243122678381</c:v>
                </c:pt>
                <c:pt idx="3">
                  <c:v>1677.7243122678381</c:v>
                </c:pt>
                <c:pt idx="4">
                  <c:v>1661.7243122678381</c:v>
                </c:pt>
                <c:pt idx="5">
                  <c:v>1657.7243122678381</c:v>
                </c:pt>
                <c:pt idx="6">
                  <c:v>1655.7243122678381</c:v>
                </c:pt>
                <c:pt idx="7">
                  <c:v>1654.7243122678381</c:v>
                </c:pt>
                <c:pt idx="8">
                  <c:v>1654.2243122678381</c:v>
                </c:pt>
                <c:pt idx="9">
                  <c:v>1653.7243122678381</c:v>
                </c:pt>
                <c:pt idx="10" formatCode="General">
                  <c:v>1600</c:v>
                </c:pt>
                <c:pt idx="11" formatCode="General">
                  <c:v>1300</c:v>
                </c:pt>
                <c:pt idx="12">
                  <c:v>1073.8705664838958</c:v>
                </c:pt>
                <c:pt idx="13">
                  <c:v>1049.8705664838958</c:v>
                </c:pt>
                <c:pt idx="14">
                  <c:v>1025.8705664838958</c:v>
                </c:pt>
                <c:pt idx="15">
                  <c:v>1001.8705664838958</c:v>
                </c:pt>
                <c:pt idx="16">
                  <c:v>985.8705664838958</c:v>
                </c:pt>
                <c:pt idx="17">
                  <c:v>981.8705664838958</c:v>
                </c:pt>
                <c:pt idx="18">
                  <c:v>979.8705664838958</c:v>
                </c:pt>
                <c:pt idx="19">
                  <c:v>978.8705664838958</c:v>
                </c:pt>
                <c:pt idx="20">
                  <c:v>978.3705664838958</c:v>
                </c:pt>
                <c:pt idx="21" formatCode="General">
                  <c:v>977.8705664838958</c:v>
                </c:pt>
                <c:pt idx="22" formatCode="General">
                  <c:v>900</c:v>
                </c:pt>
                <c:pt idx="23" formatCode="General">
                  <c:v>800</c:v>
                </c:pt>
                <c:pt idx="24" formatCode="General">
                  <c:v>700</c:v>
                </c:pt>
                <c:pt idx="25" formatCode="General">
                  <c:v>600</c:v>
                </c:pt>
                <c:pt idx="26" formatCode="General">
                  <c:v>500</c:v>
                </c:pt>
                <c:pt idx="27">
                  <c:v>462.50605314973507</c:v>
                </c:pt>
                <c:pt idx="28">
                  <c:v>438.50605314973507</c:v>
                </c:pt>
                <c:pt idx="29">
                  <c:v>414.50605314973507</c:v>
                </c:pt>
                <c:pt idx="30">
                  <c:v>390.50605314973507</c:v>
                </c:pt>
                <c:pt idx="31">
                  <c:v>374.50605314973507</c:v>
                </c:pt>
                <c:pt idx="32">
                  <c:v>370.50605314973507</c:v>
                </c:pt>
                <c:pt idx="33">
                  <c:v>368.50605314973507</c:v>
                </c:pt>
                <c:pt idx="34">
                  <c:v>367.50605314973507</c:v>
                </c:pt>
                <c:pt idx="35">
                  <c:v>367.00605314973507</c:v>
                </c:pt>
                <c:pt idx="36" formatCode="General">
                  <c:v>366.50605314973507</c:v>
                </c:pt>
                <c:pt idx="37" formatCode="General">
                  <c:v>350</c:v>
                </c:pt>
                <c:pt idx="38" formatCode="General">
                  <c:v>300</c:v>
                </c:pt>
                <c:pt idx="39" formatCode="General">
                  <c:v>250</c:v>
                </c:pt>
                <c:pt idx="40" formatCode="General">
                  <c:v>200</c:v>
                </c:pt>
                <c:pt idx="41" formatCode="General">
                  <c:v>150</c:v>
                </c:pt>
                <c:pt idx="42" formatCode="General">
                  <c:v>100</c:v>
                </c:pt>
                <c:pt idx="43" formatCode="General">
                  <c:v>96</c:v>
                </c:pt>
                <c:pt idx="44" formatCode="General">
                  <c:v>72</c:v>
                </c:pt>
                <c:pt idx="45" formatCode="General">
                  <c:v>48</c:v>
                </c:pt>
                <c:pt idx="46" formatCode="General">
                  <c:v>24</c:v>
                </c:pt>
                <c:pt idx="47" formatCode="General">
                  <c:v>8</c:v>
                </c:pt>
                <c:pt idx="48" formatCode="General">
                  <c:v>4</c:v>
                </c:pt>
                <c:pt idx="49" formatCode="General">
                  <c:v>2</c:v>
                </c:pt>
                <c:pt idx="50" formatCode="General">
                  <c:v>1</c:v>
                </c:pt>
                <c:pt idx="51" formatCode="General">
                  <c:v>0.5</c:v>
                </c:pt>
                <c:pt idx="52" formatCode="General">
                  <c:v>0</c:v>
                </c:pt>
              </c:numCache>
            </c:numRef>
          </c:xVal>
          <c:yVal>
            <c:numRef>
              <c:f>SDZ!$AF$3:$AF$55</c:f>
              <c:numCache>
                <c:formatCode>General</c:formatCode>
                <c:ptCount val="53"/>
                <c:pt idx="0">
                  <c:v>13.93048363170403</c:v>
                </c:pt>
                <c:pt idx="1">
                  <c:v>14.890045823228055</c:v>
                </c:pt>
                <c:pt idx="2">
                  <c:v>16.715074258545744</c:v>
                </c:pt>
                <c:pt idx="3">
                  <c:v>17.674793763102841</c:v>
                </c:pt>
                <c:pt idx="4">
                  <c:v>18.503081566320567</c:v>
                </c:pt>
                <c:pt idx="5">
                  <c:v>19.132377348969349</c:v>
                </c:pt>
                <c:pt idx="6">
                  <c:v>19.285494659297743</c:v>
                </c:pt>
                <c:pt idx="7">
                  <c:v>19.599587319951855</c:v>
                </c:pt>
                <c:pt idx="8">
                  <c:v>19.676327688902077</c:v>
                </c:pt>
                <c:pt idx="9">
                  <c:v>20</c:v>
                </c:pt>
                <c:pt idx="12" formatCode="0.00">
                  <c:v>73.551193829069135</c:v>
                </c:pt>
                <c:pt idx="13" formatCode="0.00">
                  <c:v>74.114253764953688</c:v>
                </c:pt>
                <c:pt idx="14" formatCode="0.00">
                  <c:v>73.296470734213017</c:v>
                </c:pt>
                <c:pt idx="15" formatCode="0.00">
                  <c:v>75.491531631197404</c:v>
                </c:pt>
                <c:pt idx="16" formatCode="0.00">
                  <c:v>83.726281135826056</c:v>
                </c:pt>
                <c:pt idx="17" formatCode="0.00">
                  <c:v>88.992661392852042</c:v>
                </c:pt>
                <c:pt idx="18" formatCode="0.00">
                  <c:v>89.075185148979742</c:v>
                </c:pt>
                <c:pt idx="19" formatCode="0.00">
                  <c:v>92.249908192401151</c:v>
                </c:pt>
                <c:pt idx="20" formatCode="0.00">
                  <c:v>96.206737826343897</c:v>
                </c:pt>
                <c:pt idx="21">
                  <c:v>100</c:v>
                </c:pt>
                <c:pt idx="27" formatCode="0.00">
                  <c:v>321.665069069857</c:v>
                </c:pt>
                <c:pt idx="28" formatCode="0.00">
                  <c:v>316.69327630679072</c:v>
                </c:pt>
                <c:pt idx="29" formatCode="0.00">
                  <c:v>351.98192508279573</c:v>
                </c:pt>
                <c:pt idx="30" formatCode="0.00">
                  <c:v>354.99840240319037</c:v>
                </c:pt>
                <c:pt idx="31" formatCode="0.00">
                  <c:v>340.76652381800005</c:v>
                </c:pt>
                <c:pt idx="32" formatCode="0.00">
                  <c:v>349.72824236200398</c:v>
                </c:pt>
                <c:pt idx="33" formatCode="0.00">
                  <c:v>439.62848286744929</c:v>
                </c:pt>
                <c:pt idx="34" formatCode="0.00">
                  <c:v>477.03706793258908</c:v>
                </c:pt>
                <c:pt idx="35" formatCode="0.00">
                  <c:v>488.59947858149508</c:v>
                </c:pt>
                <c:pt idx="36" formatCode="0.00">
                  <c:v>500</c:v>
                </c:pt>
                <c:pt idx="43">
                  <c:v>883.82671256842843</c:v>
                </c:pt>
                <c:pt idx="44">
                  <c:v>836.66326877670497</c:v>
                </c:pt>
                <c:pt idx="45">
                  <c:v>884.93699980597194</c:v>
                </c:pt>
                <c:pt idx="46">
                  <c:v>947.06279674368989</c:v>
                </c:pt>
                <c:pt idx="47">
                  <c:v>957.44831453656298</c:v>
                </c:pt>
                <c:pt idx="48">
                  <c:v>991.50637284488948</c:v>
                </c:pt>
                <c:pt idx="49">
                  <c:v>970.68716119779481</c:v>
                </c:pt>
                <c:pt idx="50">
                  <c:v>951.82019624538168</c:v>
                </c:pt>
                <c:pt idx="51">
                  <c:v>983.81053871508686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F88-C941-A1AE-EB180F454FAA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Pt>
            <c:idx val="13"/>
            <c:marker>
              <c:symbol val="square"/>
              <c:size val="5"/>
              <c:spPr>
                <a:solidFill>
                  <a:srgbClr val="7030A0"/>
                </a:solidFill>
                <a:ln w="9525">
                  <a:solidFill>
                    <a:srgbClr val="7030A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F88-C941-A1AE-EB180F454FAA}"/>
              </c:ext>
            </c:extLst>
          </c:dPt>
          <c:xVal>
            <c:numRef>
              <c:f>SDZ!$AE$3:$AE$55</c:f>
              <c:numCache>
                <c:formatCode>0.00</c:formatCode>
                <c:ptCount val="53"/>
                <c:pt idx="0">
                  <c:v>1749.7243122678381</c:v>
                </c:pt>
                <c:pt idx="1">
                  <c:v>1725.7243122678381</c:v>
                </c:pt>
                <c:pt idx="2">
                  <c:v>1701.7243122678381</c:v>
                </c:pt>
                <c:pt idx="3">
                  <c:v>1677.7243122678381</c:v>
                </c:pt>
                <c:pt idx="4">
                  <c:v>1661.7243122678381</c:v>
                </c:pt>
                <c:pt idx="5">
                  <c:v>1657.7243122678381</c:v>
                </c:pt>
                <c:pt idx="6">
                  <c:v>1655.7243122678381</c:v>
                </c:pt>
                <c:pt idx="7">
                  <c:v>1654.7243122678381</c:v>
                </c:pt>
                <c:pt idx="8">
                  <c:v>1654.2243122678381</c:v>
                </c:pt>
                <c:pt idx="9">
                  <c:v>1653.7243122678381</c:v>
                </c:pt>
                <c:pt idx="10" formatCode="General">
                  <c:v>1600</c:v>
                </c:pt>
                <c:pt idx="11" formatCode="General">
                  <c:v>1300</c:v>
                </c:pt>
                <c:pt idx="12">
                  <c:v>1073.8705664838958</c:v>
                </c:pt>
                <c:pt idx="13">
                  <c:v>1049.8705664838958</c:v>
                </c:pt>
                <c:pt idx="14">
                  <c:v>1025.8705664838958</c:v>
                </c:pt>
                <c:pt idx="15">
                  <c:v>1001.8705664838958</c:v>
                </c:pt>
                <c:pt idx="16">
                  <c:v>985.8705664838958</c:v>
                </c:pt>
                <c:pt idx="17">
                  <c:v>981.8705664838958</c:v>
                </c:pt>
                <c:pt idx="18">
                  <c:v>979.8705664838958</c:v>
                </c:pt>
                <c:pt idx="19">
                  <c:v>978.8705664838958</c:v>
                </c:pt>
                <c:pt idx="20">
                  <c:v>978.3705664838958</c:v>
                </c:pt>
                <c:pt idx="21" formatCode="General">
                  <c:v>977.8705664838958</c:v>
                </c:pt>
                <c:pt idx="22" formatCode="General">
                  <c:v>900</c:v>
                </c:pt>
                <c:pt idx="23" formatCode="General">
                  <c:v>800</c:v>
                </c:pt>
                <c:pt idx="24" formatCode="General">
                  <c:v>700</c:v>
                </c:pt>
                <c:pt idx="25" formatCode="General">
                  <c:v>600</c:v>
                </c:pt>
                <c:pt idx="26" formatCode="General">
                  <c:v>500</c:v>
                </c:pt>
                <c:pt idx="27">
                  <c:v>462.50605314973507</c:v>
                </c:pt>
                <c:pt idx="28">
                  <c:v>438.50605314973507</c:v>
                </c:pt>
                <c:pt idx="29">
                  <c:v>414.50605314973507</c:v>
                </c:pt>
                <c:pt idx="30">
                  <c:v>390.50605314973507</c:v>
                </c:pt>
                <c:pt idx="31">
                  <c:v>374.50605314973507</c:v>
                </c:pt>
                <c:pt idx="32">
                  <c:v>370.50605314973507</c:v>
                </c:pt>
                <c:pt idx="33">
                  <c:v>368.50605314973507</c:v>
                </c:pt>
                <c:pt idx="34">
                  <c:v>367.50605314973507</c:v>
                </c:pt>
                <c:pt idx="35">
                  <c:v>367.00605314973507</c:v>
                </c:pt>
                <c:pt idx="36" formatCode="General">
                  <c:v>366.50605314973507</c:v>
                </c:pt>
                <c:pt idx="37" formatCode="General">
                  <c:v>350</c:v>
                </c:pt>
                <c:pt idx="38" formatCode="General">
                  <c:v>300</c:v>
                </c:pt>
                <c:pt idx="39" formatCode="General">
                  <c:v>250</c:v>
                </c:pt>
                <c:pt idx="40" formatCode="General">
                  <c:v>200</c:v>
                </c:pt>
                <c:pt idx="41" formatCode="General">
                  <c:v>150</c:v>
                </c:pt>
                <c:pt idx="42" formatCode="General">
                  <c:v>100</c:v>
                </c:pt>
                <c:pt idx="43" formatCode="General">
                  <c:v>96</c:v>
                </c:pt>
                <c:pt idx="44" formatCode="General">
                  <c:v>72</c:v>
                </c:pt>
                <c:pt idx="45" formatCode="General">
                  <c:v>48</c:v>
                </c:pt>
                <c:pt idx="46" formatCode="General">
                  <c:v>24</c:v>
                </c:pt>
                <c:pt idx="47" formatCode="General">
                  <c:v>8</c:v>
                </c:pt>
                <c:pt idx="48" formatCode="General">
                  <c:v>4</c:v>
                </c:pt>
                <c:pt idx="49" formatCode="General">
                  <c:v>2</c:v>
                </c:pt>
                <c:pt idx="50" formatCode="General">
                  <c:v>1</c:v>
                </c:pt>
                <c:pt idx="51" formatCode="General">
                  <c:v>0.5</c:v>
                </c:pt>
                <c:pt idx="52" formatCode="General">
                  <c:v>0</c:v>
                </c:pt>
              </c:numCache>
            </c:numRef>
          </c:xVal>
          <c:yVal>
            <c:numRef>
              <c:f>SDZ!$AG$3:$AG$55</c:f>
              <c:numCache>
                <c:formatCode>General</c:formatCode>
                <c:ptCount val="53"/>
                <c:pt idx="0">
                  <c:v>15.396525052933958</c:v>
                </c:pt>
                <c:pt idx="1">
                  <c:v>16.303649585668861</c:v>
                </c:pt>
                <c:pt idx="2">
                  <c:v>17.264219614388111</c:v>
                </c:pt>
                <c:pt idx="3">
                  <c:v>18.281384013295781</c:v>
                </c:pt>
                <c:pt idx="4">
                  <c:v>18.992573585258704</c:v>
                </c:pt>
                <c:pt idx="5">
                  <c:v>19.174652600405643</c:v>
                </c:pt>
                <c:pt idx="6">
                  <c:v>19.266345652613634</c:v>
                </c:pt>
                <c:pt idx="7">
                  <c:v>19.312356476223947</c:v>
                </c:pt>
                <c:pt idx="8">
                  <c:v>19.335403076834417</c:v>
                </c:pt>
                <c:pt idx="9">
                  <c:v>19.358477180344423</c:v>
                </c:pt>
                <c:pt idx="10">
                  <c:v>22.005202466301547</c:v>
                </c:pt>
                <c:pt idx="11">
                  <c:v>45.009258902194404</c:v>
                </c:pt>
                <c:pt idx="12">
                  <c:v>77.188790663632332</c:v>
                </c:pt>
                <c:pt idx="13">
                  <c:v>81.736560074092694</c:v>
                </c:pt>
                <c:pt idx="14">
                  <c:v>86.552272620245446</c:v>
                </c:pt>
                <c:pt idx="15">
                  <c:v>91.651714837749083</c:v>
                </c:pt>
                <c:pt idx="16">
                  <c:v>95.217185799779102</c:v>
                </c:pt>
                <c:pt idx="17">
                  <c:v>96.130018983636987</c:v>
                </c:pt>
                <c:pt idx="18">
                  <c:v>96.58971204995288</c:v>
                </c:pt>
                <c:pt idx="19">
                  <c:v>96.820382270649276</c:v>
                </c:pt>
                <c:pt idx="20">
                  <c:v>96.935923876558007</c:v>
                </c:pt>
                <c:pt idx="21">
                  <c:v>97.051603365238776</c:v>
                </c:pt>
                <c:pt idx="22">
                  <c:v>116.86124799217532</c:v>
                </c:pt>
                <c:pt idx="23">
                  <c:v>148.34150621556174</c:v>
                </c:pt>
                <c:pt idx="24">
                  <c:v>188.30196360537713</c:v>
                </c:pt>
                <c:pt idx="25">
                  <c:v>239.02702892955458</c:v>
                </c:pt>
                <c:pt idx="26">
                  <c:v>303.41648841551751</c:v>
                </c:pt>
                <c:pt idx="27">
                  <c:v>331.80274057725603</c:v>
                </c:pt>
                <c:pt idx="28">
                  <c:v>351.35172354396428</c:v>
                </c:pt>
                <c:pt idx="29">
                  <c:v>372.05248341995241</c:v>
                </c:pt>
                <c:pt idx="30">
                  <c:v>393.97288000391211</c:v>
                </c:pt>
                <c:pt idx="31">
                  <c:v>409.29936752210011</c:v>
                </c:pt>
                <c:pt idx="32">
                  <c:v>413.22326047974184</c:v>
                </c:pt>
                <c:pt idx="33">
                  <c:v>415.1992911691284</c:v>
                </c:pt>
                <c:pt idx="34">
                  <c:v>416.19084720645697</c:v>
                </c:pt>
                <c:pt idx="35">
                  <c:v>416.68751286427613</c:v>
                </c:pt>
                <c:pt idx="36">
                  <c:v>417.18477122320189</c:v>
                </c:pt>
                <c:pt idx="37">
                  <c:v>433.93774162358488</c:v>
                </c:pt>
                <c:pt idx="38">
                  <c:v>488.90390561904343</c:v>
                </c:pt>
                <c:pt idx="39">
                  <c:v>550.83254117337469</c:v>
                </c:pt>
                <c:pt idx="40">
                  <c:v>620.60557285042682</c:v>
                </c:pt>
                <c:pt idx="41">
                  <c:v>699.21663711545318</c:v>
                </c:pt>
                <c:pt idx="42">
                  <c:v>787.78523269380139</c:v>
                </c:pt>
                <c:pt idx="43">
                  <c:v>795.33761408499538</c:v>
                </c:pt>
                <c:pt idx="44">
                  <c:v>842.19690597474937</c:v>
                </c:pt>
                <c:pt idx="45">
                  <c:v>891.81702948810937</c:v>
                </c:pt>
                <c:pt idx="46">
                  <c:v>944.36064588064517</c:v>
                </c:pt>
                <c:pt idx="47">
                  <c:v>981.09853416273688</c:v>
                </c:pt>
                <c:pt idx="48">
                  <c:v>990.50418179972212</c:v>
                </c:pt>
                <c:pt idx="49">
                  <c:v>995.24076574451169</c:v>
                </c:pt>
                <c:pt idx="50">
                  <c:v>997.61754482592767</c:v>
                </c:pt>
                <c:pt idx="51">
                  <c:v>998.80806205493138</c:v>
                </c:pt>
                <c:pt idx="52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88-C941-A1AE-EB180F45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dPt>
            <c:idx val="26"/>
            <c:marker>
              <c:symbol val="square"/>
              <c:size val="3"/>
              <c:spPr>
                <a:solidFill>
                  <a:srgbClr val="7030A0"/>
                </a:solidFill>
                <a:ln w="9525">
                  <a:noFill/>
                </a:ln>
                <a:effectLst/>
              </c:spPr>
            </c:marker>
            <c:bubble3D val="0"/>
          </c:dPt>
          <c:xVal>
            <c:numRef>
              <c:f>SMX!$V$3:$V$43</c:f>
              <c:numCache>
                <c:formatCode>0.00</c:formatCode>
                <c:ptCount val="41"/>
                <c:pt idx="0">
                  <c:v>1035.9832858049344</c:v>
                </c:pt>
                <c:pt idx="1">
                  <c:v>1011.9832858049344</c:v>
                </c:pt>
                <c:pt idx="2">
                  <c:v>987.98328580493444</c:v>
                </c:pt>
                <c:pt idx="3">
                  <c:v>963.98328580493444</c:v>
                </c:pt>
                <c:pt idx="4">
                  <c:v>947.98328580493444</c:v>
                </c:pt>
                <c:pt idx="5">
                  <c:v>943.98328580493444</c:v>
                </c:pt>
                <c:pt idx="6">
                  <c:v>941.98328580493444</c:v>
                </c:pt>
                <c:pt idx="7">
                  <c:v>940.98328580493444</c:v>
                </c:pt>
                <c:pt idx="8">
                  <c:v>940.48328580493444</c:v>
                </c:pt>
                <c:pt idx="9">
                  <c:v>939.98328580493444</c:v>
                </c:pt>
                <c:pt idx="10" formatCode="General">
                  <c:v>900</c:v>
                </c:pt>
                <c:pt idx="11" formatCode="General">
                  <c:v>850</c:v>
                </c:pt>
                <c:pt idx="12" formatCode="General">
                  <c:v>800</c:v>
                </c:pt>
                <c:pt idx="13" formatCode="General">
                  <c:v>750</c:v>
                </c:pt>
                <c:pt idx="14" formatCode="General">
                  <c:v>700</c:v>
                </c:pt>
                <c:pt idx="15" formatCode="General">
                  <c:v>650</c:v>
                </c:pt>
                <c:pt idx="16">
                  <c:v>572.57830576872163</c:v>
                </c:pt>
                <c:pt idx="17">
                  <c:v>548.57830576872163</c:v>
                </c:pt>
                <c:pt idx="18">
                  <c:v>524.57830576872163</c:v>
                </c:pt>
                <c:pt idx="19">
                  <c:v>500.57830576872163</c:v>
                </c:pt>
                <c:pt idx="20">
                  <c:v>484.57830576872163</c:v>
                </c:pt>
                <c:pt idx="21">
                  <c:v>480.57830576872163</c:v>
                </c:pt>
                <c:pt idx="22">
                  <c:v>478.57830576872163</c:v>
                </c:pt>
                <c:pt idx="23">
                  <c:v>477.57830576872163</c:v>
                </c:pt>
                <c:pt idx="24">
                  <c:v>476.57830576872163</c:v>
                </c:pt>
                <c:pt idx="25" formatCode="General">
                  <c:v>450</c:v>
                </c:pt>
                <c:pt idx="26" formatCode="General">
                  <c:v>400</c:v>
                </c:pt>
                <c:pt idx="27" formatCode="General">
                  <c:v>350</c:v>
                </c:pt>
                <c:pt idx="28" formatCode="General">
                  <c:v>300</c:v>
                </c:pt>
                <c:pt idx="29" formatCode="General">
                  <c:v>250</c:v>
                </c:pt>
                <c:pt idx="30" formatCode="General">
                  <c:v>200</c:v>
                </c:pt>
                <c:pt idx="31" formatCode="General">
                  <c:v>96</c:v>
                </c:pt>
                <c:pt idx="32" formatCode="General">
                  <c:v>72</c:v>
                </c:pt>
                <c:pt idx="33" formatCode="General">
                  <c:v>48</c:v>
                </c:pt>
                <c:pt idx="34" formatCode="General">
                  <c:v>24</c:v>
                </c:pt>
                <c:pt idx="35" formatCode="General">
                  <c:v>8</c:v>
                </c:pt>
                <c:pt idx="36" formatCode="General">
                  <c:v>4</c:v>
                </c:pt>
                <c:pt idx="37" formatCode="General">
                  <c:v>2</c:v>
                </c:pt>
                <c:pt idx="38" formatCode="General">
                  <c:v>1</c:v>
                </c:pt>
                <c:pt idx="39" formatCode="General">
                  <c:v>0.5</c:v>
                </c:pt>
                <c:pt idx="40" formatCode="General">
                  <c:v>0</c:v>
                </c:pt>
              </c:numCache>
            </c:numRef>
          </c:xVal>
          <c:yVal>
            <c:numRef>
              <c:f>SMX!$W$3:$W$43</c:f>
              <c:numCache>
                <c:formatCode>General</c:formatCode>
                <c:ptCount val="41"/>
                <c:pt idx="0">
                  <c:v>13.703364755797757</c:v>
                </c:pt>
                <c:pt idx="1">
                  <c:v>14.305050600515452</c:v>
                </c:pt>
                <c:pt idx="2">
                  <c:v>15.623506521806993</c:v>
                </c:pt>
                <c:pt idx="3">
                  <c:v>16.742946844638666</c:v>
                </c:pt>
                <c:pt idx="4">
                  <c:v>18.980785508811024</c:v>
                </c:pt>
                <c:pt idx="5">
                  <c:v>18.742839195702398</c:v>
                </c:pt>
                <c:pt idx="6">
                  <c:v>18.800865361406597</c:v>
                </c:pt>
                <c:pt idx="7">
                  <c:v>19.138216339063085</c:v>
                </c:pt>
                <c:pt idx="8">
                  <c:v>19.17816850081546</c:v>
                </c:pt>
                <c:pt idx="9">
                  <c:v>20</c:v>
                </c:pt>
                <c:pt idx="16" formatCode="0.00">
                  <c:v>82.867098680602311</c:v>
                </c:pt>
                <c:pt idx="17" formatCode="0.00">
                  <c:v>82.344750513540973</c:v>
                </c:pt>
                <c:pt idx="18" formatCode="0.00">
                  <c:v>80.73726718546304</c:v>
                </c:pt>
                <c:pt idx="19" formatCode="0.00">
                  <c:v>80.64273513452838</c:v>
                </c:pt>
                <c:pt idx="20" formatCode="0.00">
                  <c:v>91.309338387561766</c:v>
                </c:pt>
                <c:pt idx="21" formatCode="0.00">
                  <c:v>92.820650053356005</c:v>
                </c:pt>
                <c:pt idx="22" formatCode="0.00">
                  <c:v>96.401724444920148</c:v>
                </c:pt>
                <c:pt idx="23" formatCode="0.00">
                  <c:v>95.068390748432861</c:v>
                </c:pt>
                <c:pt idx="24" formatCode="0.00">
                  <c:v>100</c:v>
                </c:pt>
                <c:pt idx="31">
                  <c:v>395.9666666666667</c:v>
                </c:pt>
                <c:pt idx="32">
                  <c:v>386.86666666666673</c:v>
                </c:pt>
                <c:pt idx="33">
                  <c:v>427.63333333333338</c:v>
                </c:pt>
                <c:pt idx="34">
                  <c:v>397.56666666666661</c:v>
                </c:pt>
                <c:pt idx="35">
                  <c:v>442.26666666666665</c:v>
                </c:pt>
                <c:pt idx="36">
                  <c:v>412.73333333333329</c:v>
                </c:pt>
                <c:pt idx="37">
                  <c:v>447</c:v>
                </c:pt>
                <c:pt idx="38">
                  <c:v>455.03333333333336</c:v>
                </c:pt>
                <c:pt idx="39">
                  <c:v>456.9666666666667</c:v>
                </c:pt>
                <c:pt idx="4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A9-8349-88B8-09972EA64CA2}"/>
            </c:ext>
          </c:extLst>
        </c:ser>
        <c:ser>
          <c:idx val="4"/>
          <c:order val="1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SMX!$V$3:$V$43</c:f>
              <c:numCache>
                <c:formatCode>0.00</c:formatCode>
                <c:ptCount val="41"/>
                <c:pt idx="0">
                  <c:v>1035.9832858049344</c:v>
                </c:pt>
                <c:pt idx="1">
                  <c:v>1011.9832858049344</c:v>
                </c:pt>
                <c:pt idx="2">
                  <c:v>987.98328580493444</c:v>
                </c:pt>
                <c:pt idx="3">
                  <c:v>963.98328580493444</c:v>
                </c:pt>
                <c:pt idx="4">
                  <c:v>947.98328580493444</c:v>
                </c:pt>
                <c:pt idx="5">
                  <c:v>943.98328580493444</c:v>
                </c:pt>
                <c:pt idx="6">
                  <c:v>941.98328580493444</c:v>
                </c:pt>
                <c:pt idx="7">
                  <c:v>940.98328580493444</c:v>
                </c:pt>
                <c:pt idx="8">
                  <c:v>940.48328580493444</c:v>
                </c:pt>
                <c:pt idx="9">
                  <c:v>939.98328580493444</c:v>
                </c:pt>
                <c:pt idx="10" formatCode="General">
                  <c:v>900</c:v>
                </c:pt>
                <c:pt idx="11" formatCode="General">
                  <c:v>850</c:v>
                </c:pt>
                <c:pt idx="12" formatCode="General">
                  <c:v>800</c:v>
                </c:pt>
                <c:pt idx="13" formatCode="General">
                  <c:v>750</c:v>
                </c:pt>
                <c:pt idx="14" formatCode="General">
                  <c:v>700</c:v>
                </c:pt>
                <c:pt idx="15" formatCode="General">
                  <c:v>650</c:v>
                </c:pt>
                <c:pt idx="16">
                  <c:v>572.57830576872163</c:v>
                </c:pt>
                <c:pt idx="17">
                  <c:v>548.57830576872163</c:v>
                </c:pt>
                <c:pt idx="18">
                  <c:v>524.57830576872163</c:v>
                </c:pt>
                <c:pt idx="19">
                  <c:v>500.57830576872163</c:v>
                </c:pt>
                <c:pt idx="20">
                  <c:v>484.57830576872163</c:v>
                </c:pt>
                <c:pt idx="21">
                  <c:v>480.57830576872163</c:v>
                </c:pt>
                <c:pt idx="22">
                  <c:v>478.57830576872163</c:v>
                </c:pt>
                <c:pt idx="23">
                  <c:v>477.57830576872163</c:v>
                </c:pt>
                <c:pt idx="24">
                  <c:v>476.57830576872163</c:v>
                </c:pt>
                <c:pt idx="25" formatCode="General">
                  <c:v>450</c:v>
                </c:pt>
                <c:pt idx="26" formatCode="General">
                  <c:v>400</c:v>
                </c:pt>
                <c:pt idx="27" formatCode="General">
                  <c:v>350</c:v>
                </c:pt>
                <c:pt idx="28" formatCode="General">
                  <c:v>300</c:v>
                </c:pt>
                <c:pt idx="29" formatCode="General">
                  <c:v>250</c:v>
                </c:pt>
                <c:pt idx="30" formatCode="General">
                  <c:v>200</c:v>
                </c:pt>
                <c:pt idx="31" formatCode="General">
                  <c:v>96</c:v>
                </c:pt>
                <c:pt idx="32" formatCode="General">
                  <c:v>72</c:v>
                </c:pt>
                <c:pt idx="33" formatCode="General">
                  <c:v>48</c:v>
                </c:pt>
                <c:pt idx="34" formatCode="General">
                  <c:v>24</c:v>
                </c:pt>
                <c:pt idx="35" formatCode="General">
                  <c:v>8</c:v>
                </c:pt>
                <c:pt idx="36" formatCode="General">
                  <c:v>4</c:v>
                </c:pt>
                <c:pt idx="37" formatCode="General">
                  <c:v>2</c:v>
                </c:pt>
                <c:pt idx="38" formatCode="General">
                  <c:v>1</c:v>
                </c:pt>
                <c:pt idx="39" formatCode="General">
                  <c:v>0.5</c:v>
                </c:pt>
                <c:pt idx="40" formatCode="General">
                  <c:v>0</c:v>
                </c:pt>
              </c:numCache>
            </c:numRef>
          </c:xVal>
          <c:yVal>
            <c:numRef>
              <c:f>SMX!$X$3:$X$43</c:f>
              <c:numCache>
                <c:formatCode>General</c:formatCode>
                <c:ptCount val="41"/>
                <c:pt idx="0">
                  <c:v>14.262852499325659</c:v>
                </c:pt>
                <c:pt idx="1">
                  <c:v>15.487916478113139</c:v>
                </c:pt>
                <c:pt idx="2">
                  <c:v>16.818203570733814</c:v>
                </c:pt>
                <c:pt idx="3">
                  <c:v>18.262751593886623</c:v>
                </c:pt>
                <c:pt idx="4">
                  <c:v>19.294074449054918</c:v>
                </c:pt>
                <c:pt idx="5">
                  <c:v>19.56087980454403</c:v>
                </c:pt>
                <c:pt idx="6">
                  <c:v>19.695662864916066</c:v>
                </c:pt>
                <c:pt idx="7">
                  <c:v>19.763402264128846</c:v>
                </c:pt>
                <c:pt idx="8">
                  <c:v>19.79735927989989</c:v>
                </c:pt>
                <c:pt idx="9">
                  <c:v>19.831374639821647</c:v>
                </c:pt>
                <c:pt idx="10">
                  <c:v>22.749520186892656</c:v>
                </c:pt>
                <c:pt idx="11">
                  <c:v>27.010192078164593</c:v>
                </c:pt>
                <c:pt idx="12">
                  <c:v>32.06882914918279</c:v>
                </c:pt>
                <c:pt idx="13">
                  <c:v>38.074879290875387</c:v>
                </c:pt>
                <c:pt idx="14">
                  <c:v>45.205779926382931</c:v>
                </c:pt>
                <c:pt idx="15">
                  <c:v>53.672200065051925</c:v>
                </c:pt>
                <c:pt idx="16">
                  <c:v>70.015396695270397</c:v>
                </c:pt>
                <c:pt idx="17">
                  <c:v>76.029154494136165</c:v>
                </c:pt>
                <c:pt idx="18">
                  <c:v>82.559445578113781</c:v>
                </c:pt>
                <c:pt idx="19">
                  <c:v>89.65063598979296</c:v>
                </c:pt>
                <c:pt idx="20">
                  <c:v>94.713331465955321</c:v>
                </c:pt>
                <c:pt idx="21">
                  <c:v>96.023061255692411</c:v>
                </c:pt>
                <c:pt idx="22">
                  <c:v>96.684702357302129</c:v>
                </c:pt>
                <c:pt idx="23">
                  <c:v>97.017230574081111</c:v>
                </c:pt>
                <c:pt idx="24">
                  <c:v>97.350902456944354</c:v>
                </c:pt>
                <c:pt idx="25">
                  <c:v>106.65252033330637</c:v>
                </c:pt>
                <c:pt idx="26">
                  <c:v>126.62706888572994</c:v>
                </c:pt>
                <c:pt idx="27">
                  <c:v>150.34257535106769</c:v>
                </c:pt>
                <c:pt idx="28">
                  <c:v>178.49966963689758</c:v>
                </c:pt>
                <c:pt idx="29">
                  <c:v>211.93019998546475</c:v>
                </c:pt>
                <c:pt idx="30">
                  <c:v>251.62180836101027</c:v>
                </c:pt>
                <c:pt idx="31">
                  <c:v>359.60322363850855</c:v>
                </c:pt>
                <c:pt idx="32">
                  <c:v>390.4902398196142</c:v>
                </c:pt>
                <c:pt idx="33">
                  <c:v>424.03020154141649</c:v>
                </c:pt>
                <c:pt idx="34">
                  <c:v>460.45097542594937</c:v>
                </c:pt>
                <c:pt idx="35">
                  <c:v>486.4532791971007</c:v>
                </c:pt>
                <c:pt idx="36">
                  <c:v>493.18012895751423</c:v>
                </c:pt>
                <c:pt idx="37">
                  <c:v>496.578356836821</c:v>
                </c:pt>
                <c:pt idx="38">
                  <c:v>498.28624145004289</c:v>
                </c:pt>
                <c:pt idx="39">
                  <c:v>499.14238522191391</c:v>
                </c:pt>
                <c:pt idx="40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8A9-8349-88B8-09972EA64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1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200"/>
      </c:valAx>
      <c:valAx>
        <c:axId val="1320359279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720724</xdr:colOff>
      <xdr:row>10</xdr:row>
      <xdr:rowOff>200024</xdr:rowOff>
    </xdr:from>
    <xdr:to>
      <xdr:col>15</xdr:col>
      <xdr:colOff>701675</xdr:colOff>
      <xdr:row>32</xdr:row>
      <xdr:rowOff>177799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B81D59-1A73-CA44-8123-DAA0CAC4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6531A89-ECCC-2F49-A6AE-7A83A482A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1690241-157D-7842-92A5-9D8C3853B845}"/>
                </a:ext>
              </a:extLst>
            </xdr:cNvPr>
            <xdr:cNvSpPr txBox="1"/>
          </xdr:nvSpPr>
          <xdr:spPr>
            <a:xfrm>
              <a:off x="27362924" y="10909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A1690241-157D-7842-92A5-9D8C3853B845}"/>
                </a:ext>
              </a:extLst>
            </xdr:cNvPr>
            <xdr:cNvSpPr txBox="1"/>
          </xdr:nvSpPr>
          <xdr:spPr>
            <a:xfrm>
              <a:off x="27092275" y="11544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3C8E49-F458-0D45-81CC-69DB60744B0F}"/>
                </a:ext>
              </a:extLst>
            </xdr:cNvPr>
            <xdr:cNvSpPr txBox="1"/>
          </xdr:nvSpPr>
          <xdr:spPr>
            <a:xfrm>
              <a:off x="723900" y="1067117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6F3C8E49-F458-0D45-81CC-69DB60744B0F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E4C29C-BE97-2243-A818-270BEA5AB525}"/>
                </a:ext>
              </a:extLst>
            </xdr:cNvPr>
            <xdr:cNvSpPr txBox="1"/>
          </xdr:nvSpPr>
          <xdr:spPr>
            <a:xfrm>
              <a:off x="9629775" y="1109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6BE4C29C-BE97-2243-A818-270BEA5AB525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29D2F9-3A68-C840-8F4A-4E0AA2928B4F}"/>
                </a:ext>
              </a:extLst>
            </xdr:cNvPr>
            <xdr:cNvSpPr txBox="1"/>
          </xdr:nvSpPr>
          <xdr:spPr>
            <a:xfrm>
              <a:off x="18534876" y="10909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3129D2F9-3A68-C840-8F4A-4E0AA2928B4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50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D1CC2E1-865D-D846-9151-CC3D0BE59C6C}"/>
                </a:ext>
              </a:extLst>
            </xdr:cNvPr>
            <xdr:cNvSpPr txBox="1"/>
          </xdr:nvSpPr>
          <xdr:spPr>
            <a:xfrm>
              <a:off x="723900" y="10671175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7D1CC2E1-865D-D846-9151-CC3D0BE59C6C}"/>
                </a:ext>
              </a:extLst>
            </xdr:cNvPr>
            <xdr:cNvSpPr txBox="1"/>
          </xdr:nvSpPr>
          <xdr:spPr>
            <a:xfrm>
              <a:off x="7239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4505219-9D06-A74B-A2C9-C39BE4337770}"/>
                </a:ext>
              </a:extLst>
            </xdr:cNvPr>
            <xdr:cNvSpPr txBox="1"/>
          </xdr:nvSpPr>
          <xdr:spPr>
            <a:xfrm>
              <a:off x="9629775" y="1109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64505219-9D06-A74B-A2C9-C39BE4337770}"/>
                </a:ext>
              </a:extLst>
            </xdr:cNvPr>
            <xdr:cNvSpPr txBox="1"/>
          </xdr:nvSpPr>
          <xdr:spPr>
            <a:xfrm>
              <a:off x="9652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B08425E-416A-1E4E-BF56-24D497CFE63F}"/>
                </a:ext>
              </a:extLst>
            </xdr:cNvPr>
            <xdr:cNvSpPr txBox="1"/>
          </xdr:nvSpPr>
          <xdr:spPr>
            <a:xfrm>
              <a:off x="18534876" y="10909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EB08425E-416A-1E4E-BF56-24D497CFE63F}"/>
                </a:ext>
              </a:extLst>
            </xdr:cNvPr>
            <xdr:cNvSpPr txBox="1"/>
          </xdr:nvSpPr>
          <xdr:spPr>
            <a:xfrm>
              <a:off x="18415000" y="123698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30</xdr:col>
      <xdr:colOff>723900</xdr:colOff>
      <xdr:row>52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AD12A33-DEDB-B148-9FC9-5FE7DC09306F}"/>
                </a:ext>
              </a:extLst>
            </xdr:cNvPr>
            <xdr:cNvSpPr txBox="1"/>
          </xdr:nvSpPr>
          <xdr:spPr>
            <a:xfrm>
              <a:off x="27362924" y="10909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AD12A33-DEDB-B148-9FC9-5FE7DC09306F}"/>
                </a:ext>
              </a:extLst>
            </xdr:cNvPr>
            <xdr:cNvSpPr txBox="1"/>
          </xdr:nvSpPr>
          <xdr:spPr>
            <a:xfrm>
              <a:off x="27092275" y="11544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692149</xdr:colOff>
      <xdr:row>1</xdr:row>
      <xdr:rowOff>101599</xdr:rowOff>
    </xdr:from>
    <xdr:to>
      <xdr:col>44</xdr:col>
      <xdr:colOff>673100</xdr:colOff>
      <xdr:row>23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9A3332-886E-E24B-AA20-85FD2850DF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1B6B1BB-393B-A742-89F0-BDB43FD247BB}"/>
                </a:ext>
              </a:extLst>
            </xdr:cNvPr>
            <xdr:cNvSpPr txBox="1"/>
          </xdr:nvSpPr>
          <xdr:spPr>
            <a:xfrm>
              <a:off x="27178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1B6B1BB-393B-A742-89F0-BDB43FD247BB}"/>
                </a:ext>
              </a:extLst>
            </xdr:cNvPr>
            <xdr:cNvSpPr txBox="1"/>
          </xdr:nvSpPr>
          <xdr:spPr>
            <a:xfrm>
              <a:off x="27178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048CDE4-0948-FF49-AF12-61E28C505125}"/>
                </a:ext>
              </a:extLst>
            </xdr:cNvPr>
            <xdr:cNvSpPr txBox="1"/>
          </xdr:nvSpPr>
          <xdr:spPr>
            <a:xfrm>
              <a:off x="7239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9048CDE4-0948-FF49-AF12-61E28C505125}"/>
                </a:ext>
              </a:extLst>
            </xdr:cNvPr>
            <xdr:cNvSpPr txBox="1"/>
          </xdr:nvSpPr>
          <xdr:spPr>
            <a:xfrm>
              <a:off x="7239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DACA8B1-8854-7E45-A4FF-FFD0B1924DDF}"/>
                </a:ext>
              </a:extLst>
            </xdr:cNvPr>
            <xdr:cNvSpPr txBox="1"/>
          </xdr:nvSpPr>
          <xdr:spPr>
            <a:xfrm>
              <a:off x="9652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1DACA8B1-8854-7E45-A4FF-FFD0B1924DDF}"/>
                </a:ext>
              </a:extLst>
            </xdr:cNvPr>
            <xdr:cNvSpPr txBox="1"/>
          </xdr:nvSpPr>
          <xdr:spPr>
            <a:xfrm>
              <a:off x="9652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070D72-50EB-1148-A2A9-4CA66B078904}"/>
                </a:ext>
              </a:extLst>
            </xdr:cNvPr>
            <xdr:cNvSpPr txBox="1"/>
          </xdr:nvSpPr>
          <xdr:spPr>
            <a:xfrm>
              <a:off x="18415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EB070D72-50EB-1148-A2A9-4CA66B078904}"/>
                </a:ext>
              </a:extLst>
            </xdr:cNvPr>
            <xdr:cNvSpPr txBox="1"/>
          </xdr:nvSpPr>
          <xdr:spPr>
            <a:xfrm>
              <a:off x="18415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720AD53-CFD6-A141-9600-A97613DFE397}"/>
                </a:ext>
              </a:extLst>
            </xdr:cNvPr>
            <xdr:cNvSpPr txBox="1"/>
          </xdr:nvSpPr>
          <xdr:spPr>
            <a:xfrm>
              <a:off x="7239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E720AD53-CFD6-A141-9600-A97613DFE397}"/>
                </a:ext>
              </a:extLst>
            </xdr:cNvPr>
            <xdr:cNvSpPr txBox="1"/>
          </xdr:nvSpPr>
          <xdr:spPr>
            <a:xfrm>
              <a:off x="7239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A9DC014-1FAF-1345-B47A-31FE470DA6DA}"/>
                </a:ext>
              </a:extLst>
            </xdr:cNvPr>
            <xdr:cNvSpPr txBox="1"/>
          </xdr:nvSpPr>
          <xdr:spPr>
            <a:xfrm>
              <a:off x="9652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3A9DC014-1FAF-1345-B47A-31FE470DA6DA}"/>
                </a:ext>
              </a:extLst>
            </xdr:cNvPr>
            <xdr:cNvSpPr txBox="1"/>
          </xdr:nvSpPr>
          <xdr:spPr>
            <a:xfrm>
              <a:off x="9652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52B0E1C-3060-CD42-8737-F8E5E08B8FE7}"/>
                </a:ext>
              </a:extLst>
            </xdr:cNvPr>
            <xdr:cNvSpPr txBox="1"/>
          </xdr:nvSpPr>
          <xdr:spPr>
            <a:xfrm>
              <a:off x="18415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952B0E1C-3060-CD42-8737-F8E5E08B8FE7}"/>
                </a:ext>
              </a:extLst>
            </xdr:cNvPr>
            <xdr:cNvSpPr txBox="1"/>
          </xdr:nvSpPr>
          <xdr:spPr>
            <a:xfrm>
              <a:off x="18415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30</xdr:col>
      <xdr:colOff>723900</xdr:colOff>
      <xdr:row>59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8BCD814-2B80-5E43-A181-565F01CDDA99}"/>
                </a:ext>
              </a:extLst>
            </xdr:cNvPr>
            <xdr:cNvSpPr txBox="1"/>
          </xdr:nvSpPr>
          <xdr:spPr>
            <a:xfrm>
              <a:off x="27178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8BCD814-2B80-5E43-A181-565F01CDDA99}"/>
                </a:ext>
              </a:extLst>
            </xdr:cNvPr>
            <xdr:cNvSpPr txBox="1"/>
          </xdr:nvSpPr>
          <xdr:spPr>
            <a:xfrm>
              <a:off x="27178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692149</xdr:colOff>
      <xdr:row>6</xdr:row>
      <xdr:rowOff>101599</xdr:rowOff>
    </xdr:from>
    <xdr:to>
      <xdr:col>35</xdr:col>
      <xdr:colOff>673100</xdr:colOff>
      <xdr:row>28</xdr:row>
      <xdr:rowOff>34924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40CF92-3FB0-3F4C-81F5-928637EC28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826EF6A-52F8-2C48-81EA-737486229E30}"/>
                </a:ext>
              </a:extLst>
            </xdr:cNvPr>
            <xdr:cNvSpPr txBox="1"/>
          </xdr:nvSpPr>
          <xdr:spPr>
            <a:xfrm>
              <a:off x="19234150" y="10115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6826EF6A-52F8-2C48-81EA-737486229E30}"/>
                </a:ext>
              </a:extLst>
            </xdr:cNvPr>
            <xdr:cNvSpPr txBox="1"/>
          </xdr:nvSpPr>
          <xdr:spPr>
            <a:xfrm>
              <a:off x="27178000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3D2B509-11BD-A944-9D60-9DD7F196DD1E}"/>
                </a:ext>
              </a:extLst>
            </xdr:cNvPr>
            <xdr:cNvSpPr txBox="1"/>
          </xdr:nvSpPr>
          <xdr:spPr>
            <a:xfrm>
              <a:off x="723900" y="10115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3D2B509-11BD-A944-9D60-9DD7F196DD1E}"/>
                </a:ext>
              </a:extLst>
            </xdr:cNvPr>
            <xdr:cNvSpPr txBox="1"/>
          </xdr:nvSpPr>
          <xdr:spPr>
            <a:xfrm>
              <a:off x="7239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613FDFB-FA4B-1245-B9EF-E8FF5BEF738F}"/>
                </a:ext>
              </a:extLst>
            </xdr:cNvPr>
            <xdr:cNvSpPr txBox="1"/>
          </xdr:nvSpPr>
          <xdr:spPr>
            <a:xfrm>
              <a:off x="9629775" y="10115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B613FDFB-FA4B-1245-B9EF-E8FF5BEF738F}"/>
                </a:ext>
              </a:extLst>
            </xdr:cNvPr>
            <xdr:cNvSpPr txBox="1"/>
          </xdr:nvSpPr>
          <xdr:spPr>
            <a:xfrm>
              <a:off x="9652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0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C13BCFD-25D6-E14B-AA00-0D3951317CE0}"/>
                </a:ext>
              </a:extLst>
            </xdr:cNvPr>
            <xdr:cNvSpPr txBox="1"/>
          </xdr:nvSpPr>
          <xdr:spPr>
            <a:xfrm>
              <a:off x="723900" y="10115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1C13BCFD-25D6-E14B-AA00-0D3951317CE0}"/>
                </a:ext>
              </a:extLst>
            </xdr:cNvPr>
            <xdr:cNvSpPr txBox="1"/>
          </xdr:nvSpPr>
          <xdr:spPr>
            <a:xfrm>
              <a:off x="7239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10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A91C939-4189-0044-94CC-365A431A47C9}"/>
                </a:ext>
              </a:extLst>
            </xdr:cNvPr>
            <xdr:cNvSpPr txBox="1"/>
          </xdr:nvSpPr>
          <xdr:spPr>
            <a:xfrm>
              <a:off x="9629775" y="10115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A91C939-4189-0044-94CC-365A431A47C9}"/>
                </a:ext>
              </a:extLst>
            </xdr:cNvPr>
            <xdr:cNvSpPr txBox="1"/>
          </xdr:nvSpPr>
          <xdr:spPr>
            <a:xfrm>
              <a:off x="9652000" y="123444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oneCellAnchor>
    <xdr:from>
      <xdr:col>21</xdr:col>
      <xdr:colOff>723900</xdr:colOff>
      <xdr:row>47</xdr:row>
      <xdr:rowOff>114300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B156FD2-D40B-BA49-AEB3-472989EB3A88}"/>
                </a:ext>
              </a:extLst>
            </xdr:cNvPr>
            <xdr:cNvSpPr txBox="1"/>
          </xdr:nvSpPr>
          <xdr:spPr>
            <a:xfrm>
              <a:off x="19234150" y="1011555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B156FD2-D40B-BA49-AEB3-472989EB3A88}"/>
                </a:ext>
              </a:extLst>
            </xdr:cNvPr>
            <xdr:cNvSpPr txBox="1"/>
          </xdr:nvSpPr>
          <xdr:spPr>
            <a:xfrm>
              <a:off x="27178000" y="1192530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te%20process%201rst%20irreversi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"/>
      <sheetName val="CIP"/>
      <sheetName val="SDZ"/>
      <sheetName val="SMX"/>
    </sheetNames>
    <sheetDataSet>
      <sheetData sheetId="0">
        <row r="3">
          <cell r="B3">
            <v>137.3352425235874</v>
          </cell>
          <cell r="C3">
            <v>0</v>
          </cell>
          <cell r="D3">
            <v>7.5695257935960689E-6</v>
          </cell>
        </row>
        <row r="4">
          <cell r="B4">
            <v>122.81020408927469</v>
          </cell>
          <cell r="C4">
            <v>0.41872335387855181</v>
          </cell>
          <cell r="D4">
            <v>5.4697283689562545E-5</v>
          </cell>
        </row>
        <row r="5">
          <cell r="B5">
            <v>113.33524252358738</v>
          </cell>
          <cell r="C5">
            <v>0</v>
          </cell>
          <cell r="D5">
            <v>1.987196558670588E-4</v>
          </cell>
        </row>
        <row r="6">
          <cell r="B6">
            <v>98.810204089274691</v>
          </cell>
          <cell r="C6">
            <v>0.62455554120912382</v>
          </cell>
          <cell r="D6">
            <v>1.4359453535185058E-3</v>
          </cell>
        </row>
        <row r="7">
          <cell r="B7">
            <v>74.810204089274691</v>
          </cell>
          <cell r="C7">
            <v>3.322152874375599</v>
          </cell>
          <cell r="D7">
            <v>3.7697284384248984E-2</v>
          </cell>
        </row>
        <row r="8">
          <cell r="B8">
            <v>49.335242523587382</v>
          </cell>
          <cell r="C8">
            <v>1.3176900757402039</v>
          </cell>
          <cell r="D8">
            <v>1.2097618967075943</v>
          </cell>
        </row>
        <row r="9">
          <cell r="B9">
            <v>45.335242523587382</v>
          </cell>
          <cell r="C9">
            <v>2.596723012103471</v>
          </cell>
          <cell r="D9">
            <v>2.0855883577011087</v>
          </cell>
        </row>
        <row r="10">
          <cell r="B10">
            <v>43.335242523587382</v>
          </cell>
          <cell r="C10">
            <v>6.0294567101701402</v>
          </cell>
          <cell r="D10">
            <v>2.7383751176996869</v>
          </cell>
        </row>
        <row r="11">
          <cell r="B11">
            <v>42.335242523587382</v>
          </cell>
          <cell r="C11">
            <v>10.723649259143732</v>
          </cell>
          <cell r="D11">
            <v>3.1377989473315182</v>
          </cell>
        </row>
        <row r="12">
          <cell r="B12">
            <v>41.835242523587382</v>
          </cell>
          <cell r="C12">
            <v>13.666474519407876</v>
          </cell>
          <cell r="D12">
            <v>3.3588545631431677</v>
          </cell>
        </row>
        <row r="13">
          <cell r="B13">
            <v>41.335242523587382</v>
          </cell>
          <cell r="C13">
            <v>20</v>
          </cell>
          <cell r="D13">
            <v>3.5954833836445035</v>
          </cell>
        </row>
        <row r="14">
          <cell r="B14">
            <v>34.810204089274691</v>
          </cell>
          <cell r="C14">
            <v>25.329901046417827</v>
          </cell>
          <cell r="D14">
            <v>8.7417219341560077</v>
          </cell>
        </row>
        <row r="15">
          <cell r="B15">
            <v>30.810204089274691</v>
          </cell>
          <cell r="C15">
            <v>26.890490108401583</v>
          </cell>
          <cell r="D15">
            <v>15.070431249119501</v>
          </cell>
        </row>
        <row r="16">
          <cell r="B16">
            <v>28.810204089274691</v>
          </cell>
          <cell r="C16">
            <v>45.452701420593023</v>
          </cell>
          <cell r="D16">
            <v>19.78745891690814</v>
          </cell>
        </row>
        <row r="17">
          <cell r="B17">
            <v>27.810204089274691</v>
          </cell>
          <cell r="C17">
            <v>57.766646517712054</v>
          </cell>
          <cell r="D17">
            <v>22.673689721515082</v>
          </cell>
        </row>
        <row r="18">
          <cell r="B18">
            <v>13.384099253640926</v>
          </cell>
          <cell r="C18">
            <v>173.58306283882771</v>
          </cell>
          <cell r="D18">
            <v>161.64755006309881</v>
          </cell>
        </row>
        <row r="19">
          <cell r="B19">
            <v>9.384099253640926</v>
          </cell>
          <cell r="C19">
            <v>268.29167845288924</v>
          </cell>
          <cell r="D19">
            <v>278.67487757716373</v>
          </cell>
        </row>
        <row r="20">
          <cell r="B20">
            <v>8</v>
          </cell>
          <cell r="C20">
            <v>380.75390668965764</v>
          </cell>
          <cell r="D20">
            <v>336.46710820878241</v>
          </cell>
        </row>
        <row r="21">
          <cell r="B21">
            <v>7.384099253640926</v>
          </cell>
          <cell r="C21">
            <v>336.17303209699389</v>
          </cell>
          <cell r="D21">
            <v>365.89979411204365</v>
          </cell>
        </row>
        <row r="22">
          <cell r="B22">
            <v>6.384099253640926</v>
          </cell>
          <cell r="C22">
            <v>399.42585917119601</v>
          </cell>
          <cell r="D22">
            <v>419.27053067807736</v>
          </cell>
        </row>
        <row r="23">
          <cell r="B23">
            <v>5.884099253640926</v>
          </cell>
          <cell r="C23">
            <v>441.91827311861215</v>
          </cell>
          <cell r="D23">
            <v>448.80782956382643</v>
          </cell>
        </row>
        <row r="24">
          <cell r="B24">
            <v>5.384099253640926</v>
          </cell>
          <cell r="C24">
            <v>500</v>
          </cell>
          <cell r="D24">
            <v>480.42600931676913</v>
          </cell>
        </row>
        <row r="25">
          <cell r="B25">
            <v>4</v>
          </cell>
          <cell r="C25">
            <v>588.49276454994424</v>
          </cell>
          <cell r="D25">
            <v>580.05784901920117</v>
          </cell>
        </row>
        <row r="26">
          <cell r="B26">
            <v>2</v>
          </cell>
          <cell r="C26">
            <v>716.36331186388963</v>
          </cell>
          <cell r="D26">
            <v>761.61528938119477</v>
          </cell>
        </row>
        <row r="27">
          <cell r="B27">
            <v>1</v>
          </cell>
          <cell r="C27">
            <v>859.93380284403611</v>
          </cell>
          <cell r="D27">
            <v>872.70572897236957</v>
          </cell>
        </row>
        <row r="28">
          <cell r="B28">
            <v>0.5</v>
          </cell>
          <cell r="C28">
            <v>914.87538386857238</v>
          </cell>
          <cell r="D28">
            <v>934.18720231673558</v>
          </cell>
        </row>
        <row r="29">
          <cell r="B29">
            <v>0</v>
          </cell>
          <cell r="C29">
            <v>1000</v>
          </cell>
          <cell r="D29">
            <v>1000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CCF7-72A8-E849-B1D2-3EC6E35E159D}">
  <dimension ref="A1:P38"/>
  <sheetViews>
    <sheetView topLeftCell="F15" zoomScaleNormal="100" workbookViewId="0">
      <selection activeCell="B3" sqref="B3:C29"/>
    </sheetView>
  </sheetViews>
  <sheetFormatPr baseColWidth="10" defaultColWidth="11.5" defaultRowHeight="16" x14ac:dyDescent="0.2"/>
  <cols>
    <col min="1" max="15" width="11.5" style="55"/>
    <col min="16" max="16" width="11.5" style="56"/>
    <col min="17" max="16384" width="11.5" style="55"/>
  </cols>
  <sheetData>
    <row r="1" spans="2:16" x14ac:dyDescent="0.2">
      <c r="B1" s="56"/>
      <c r="P1" s="55"/>
    </row>
    <row r="2" spans="2:16" x14ac:dyDescent="0.2">
      <c r="B2" s="56"/>
      <c r="P2" s="55"/>
    </row>
    <row r="3" spans="2:16" x14ac:dyDescent="0.2">
      <c r="B3">
        <v>411.17510940343902</v>
      </c>
      <c r="C3">
        <v>3.6937128006228108</v>
      </c>
      <c r="D3" s="57">
        <f t="shared" ref="D3:D29" si="0">$C$29*EXP(-$F$37*B3)</f>
        <v>6.9602562040933621E-146</v>
      </c>
      <c r="F3" s="58">
        <f t="shared" ref="F3:F28" si="1">(C3-D3)^2</f>
        <v>13.643514253484808</v>
      </c>
      <c r="P3" s="55"/>
    </row>
    <row r="4" spans="2:16" x14ac:dyDescent="0.2">
      <c r="B4">
        <v>387.17510940343902</v>
      </c>
      <c r="C4">
        <v>4.5429335225242964</v>
      </c>
      <c r="D4" s="57">
        <f t="shared" si="0"/>
        <v>3.0936151623261145E-137</v>
      </c>
      <c r="F4" s="58">
        <f t="shared" si="1"/>
        <v>20.638244990075012</v>
      </c>
      <c r="P4" s="55"/>
    </row>
    <row r="5" spans="2:16" x14ac:dyDescent="0.2">
      <c r="B5">
        <v>339.17510940343902</v>
      </c>
      <c r="C5">
        <v>6.3698281870337299</v>
      </c>
      <c r="D5" s="57">
        <f t="shared" si="0"/>
        <v>6.1115083668128578E-120</v>
      </c>
      <c r="F5" s="58">
        <f t="shared" si="1"/>
        <v>40.574711132329412</v>
      </c>
      <c r="P5" s="55"/>
    </row>
    <row r="6" spans="2:16" x14ac:dyDescent="0.2">
      <c r="B6">
        <v>319.17510940343902</v>
      </c>
      <c r="C6">
        <v>6.5704904977437444</v>
      </c>
      <c r="D6" s="57">
        <f t="shared" si="0"/>
        <v>9.8329227804580456E-113</v>
      </c>
      <c r="F6" s="58">
        <f t="shared" si="1"/>
        <v>43.171345380940835</v>
      </c>
      <c r="P6" s="55"/>
    </row>
    <row r="7" spans="2:16" x14ac:dyDescent="0.2">
      <c r="B7">
        <v>317.17510940343902</v>
      </c>
      <c r="C7">
        <v>9.1466181992225764</v>
      </c>
      <c r="D7" s="57">
        <f t="shared" si="0"/>
        <v>5.1681611894783786E-112</v>
      </c>
      <c r="F7" s="58">
        <f t="shared" si="1"/>
        <v>83.660624482349647</v>
      </c>
      <c r="P7" s="55"/>
    </row>
    <row r="8" spans="2:16" x14ac:dyDescent="0.2">
      <c r="B8">
        <v>316.17510940343902</v>
      </c>
      <c r="C8">
        <v>11.711072984341905</v>
      </c>
      <c r="D8" s="57">
        <f t="shared" si="0"/>
        <v>1.1848483314197234E-111</v>
      </c>
      <c r="F8" s="58">
        <f t="shared" si="1"/>
        <v>137.14923044458283</v>
      </c>
      <c r="P8" s="55"/>
    </row>
    <row r="9" spans="2:16" x14ac:dyDescent="0.2">
      <c r="B9">
        <v>315.67510940343902</v>
      </c>
      <c r="C9">
        <v>13.824690119150091</v>
      </c>
      <c r="D9" s="57">
        <f t="shared" si="0"/>
        <v>1.7940151933696249E-111</v>
      </c>
      <c r="F9" s="58">
        <f t="shared" si="1"/>
        <v>191.12205689052615</v>
      </c>
      <c r="P9" s="55"/>
    </row>
    <row r="10" spans="2:16" x14ac:dyDescent="0.2">
      <c r="B10">
        <v>315.17510940343902</v>
      </c>
      <c r="C10">
        <v>20</v>
      </c>
      <c r="D10" s="57">
        <f t="shared" si="0"/>
        <v>2.7163734198657899E-111</v>
      </c>
      <c r="F10" s="58">
        <f t="shared" si="1"/>
        <v>400</v>
      </c>
      <c r="P10" s="55"/>
    </row>
    <row r="11" spans="2:16" x14ac:dyDescent="0.2">
      <c r="B11">
        <v>307.57427015373992</v>
      </c>
      <c r="C11">
        <v>20.22018436371949</v>
      </c>
      <c r="D11" s="57">
        <f t="shared" si="0"/>
        <v>1.4885892524328499E-108</v>
      </c>
      <c r="F11" s="58">
        <f t="shared" si="1"/>
        <v>408.85585570280614</v>
      </c>
      <c r="P11" s="55"/>
    </row>
    <row r="12" spans="2:16" x14ac:dyDescent="0.2">
      <c r="B12">
        <v>283.57427015373992</v>
      </c>
      <c r="C12">
        <v>26.285704673147197</v>
      </c>
      <c r="D12" s="57">
        <f t="shared" si="0"/>
        <v>6.6163114499920212E-100</v>
      </c>
      <c r="F12" s="58">
        <f t="shared" si="1"/>
        <v>690.93827016391242</v>
      </c>
      <c r="P12" s="55"/>
    </row>
    <row r="13" spans="2:16" x14ac:dyDescent="0.2">
      <c r="B13">
        <v>259.57427015373992</v>
      </c>
      <c r="C13">
        <v>31.547402473121753</v>
      </c>
      <c r="D13" s="57">
        <f t="shared" si="0"/>
        <v>2.9407425273123812E-91</v>
      </c>
      <c r="F13" s="58">
        <f t="shared" si="1"/>
        <v>995.23860280112854</v>
      </c>
      <c r="P13" s="55"/>
    </row>
    <row r="14" spans="2:16" x14ac:dyDescent="0.2">
      <c r="B14">
        <v>243.57427015373995</v>
      </c>
      <c r="C14">
        <v>35.54551384356418</v>
      </c>
      <c r="D14" s="57">
        <f t="shared" si="0"/>
        <v>1.7127121414461884E-85</v>
      </c>
      <c r="F14" s="58">
        <f t="shared" si="1"/>
        <v>1263.4835544030127</v>
      </c>
      <c r="P14" s="55"/>
    </row>
    <row r="15" spans="2:16" x14ac:dyDescent="0.2">
      <c r="B15">
        <v>237.57427015373995</v>
      </c>
      <c r="C15">
        <v>41.076664069416438</v>
      </c>
      <c r="D15" s="57">
        <f t="shared" si="0"/>
        <v>2.486821662624972E-83</v>
      </c>
      <c r="F15" s="58">
        <f t="shared" si="1"/>
        <v>1687.2923310716874</v>
      </c>
      <c r="P15" s="55"/>
    </row>
    <row r="16" spans="2:16" x14ac:dyDescent="0.2">
      <c r="B16">
        <v>236.57427015373995</v>
      </c>
      <c r="C16">
        <v>52.144431423494616</v>
      </c>
      <c r="D16" s="57">
        <f t="shared" si="0"/>
        <v>5.7012666390867948E-83</v>
      </c>
      <c r="F16" s="58">
        <f t="shared" si="1"/>
        <v>2719.0417284795326</v>
      </c>
      <c r="P16" s="55"/>
    </row>
    <row r="17" spans="1:16" x14ac:dyDescent="0.2">
      <c r="B17">
        <v>236.07427015373995</v>
      </c>
      <c r="C17">
        <v>58.871097127651986</v>
      </c>
      <c r="D17" s="57">
        <f t="shared" si="0"/>
        <v>8.6324626542853597E-83</v>
      </c>
      <c r="F17" s="58">
        <f t="shared" si="1"/>
        <v>3465.8060770134339</v>
      </c>
      <c r="P17" s="55"/>
    </row>
    <row r="18" spans="1:16" x14ac:dyDescent="0.2">
      <c r="B18">
        <v>235.57427015373995</v>
      </c>
      <c r="C18">
        <v>100</v>
      </c>
      <c r="D18" s="57">
        <f t="shared" si="0"/>
        <v>1.3070676429468931E-82</v>
      </c>
      <c r="F18" s="58">
        <f t="shared" si="1"/>
        <v>10000</v>
      </c>
      <c r="P18" s="55"/>
    </row>
    <row r="19" spans="1:16" x14ac:dyDescent="0.2">
      <c r="B19">
        <v>96.565130908165855</v>
      </c>
      <c r="C19">
        <v>190.30510527013951</v>
      </c>
      <c r="D19" s="57">
        <f t="shared" si="0"/>
        <v>1.6032601297248773E-32</v>
      </c>
      <c r="F19" s="58">
        <f t="shared" si="1"/>
        <v>36216.033091878882</v>
      </c>
      <c r="P19" s="55"/>
    </row>
    <row r="20" spans="1:16" x14ac:dyDescent="0.2">
      <c r="B20">
        <v>72.565130908165855</v>
      </c>
      <c r="C20">
        <v>205.89632853967251</v>
      </c>
      <c r="D20" s="57">
        <f t="shared" si="0"/>
        <v>7.1259874651639899E-24</v>
      </c>
      <c r="F20" s="58">
        <f t="shared" si="1"/>
        <v>42393.298106116759</v>
      </c>
      <c r="P20" s="55"/>
    </row>
    <row r="21" spans="1:16" x14ac:dyDescent="0.2">
      <c r="B21">
        <v>48.565130908165855</v>
      </c>
      <c r="C21">
        <v>224.49403625863008</v>
      </c>
      <c r="D21" s="57">
        <f t="shared" si="0"/>
        <v>3.167277499901871E-15</v>
      </c>
      <c r="F21" s="58">
        <f t="shared" si="1"/>
        <v>50397.572315691112</v>
      </c>
      <c r="P21" s="55"/>
    </row>
    <row r="22" spans="1:16" x14ac:dyDescent="0.2">
      <c r="B22">
        <v>48</v>
      </c>
      <c r="C22">
        <v>278.48203985372498</v>
      </c>
      <c r="D22" s="57">
        <f t="shared" si="0"/>
        <v>5.0619503020324229E-15</v>
      </c>
      <c r="F22" s="58">
        <f t="shared" si="1"/>
        <v>77552.246521091671</v>
      </c>
      <c r="P22" s="55"/>
    </row>
    <row r="23" spans="1:16" x14ac:dyDescent="0.2">
      <c r="B23">
        <v>24</v>
      </c>
      <c r="C23">
        <v>289.86653785617222</v>
      </c>
      <c r="D23" s="57">
        <f t="shared" si="0"/>
        <v>2.2498778415799429E-6</v>
      </c>
      <c r="F23" s="58">
        <f t="shared" si="1"/>
        <v>84022.608464395104</v>
      </c>
      <c r="P23" s="55"/>
    </row>
    <row r="24" spans="1:16" x14ac:dyDescent="0.2">
      <c r="A24" s="59"/>
      <c r="B24">
        <v>8</v>
      </c>
      <c r="C24">
        <v>323.85741177349769</v>
      </c>
      <c r="D24" s="57">
        <f t="shared" si="0"/>
        <v>1.3103469821842921</v>
      </c>
      <c r="F24" s="58">
        <f t="shared" si="1"/>
        <v>104036.60900549173</v>
      </c>
      <c r="P24" s="55"/>
    </row>
    <row r="25" spans="1:16" x14ac:dyDescent="0.2">
      <c r="B25">
        <v>2</v>
      </c>
      <c r="C25">
        <v>369.00627444251876</v>
      </c>
      <c r="D25" s="57">
        <f t="shared" si="0"/>
        <v>190.25959949695073</v>
      </c>
      <c r="F25" s="58">
        <f t="shared" si="1"/>
        <v>31950.373804096558</v>
      </c>
      <c r="P25" s="55"/>
    </row>
    <row r="26" spans="1:16" x14ac:dyDescent="0.2">
      <c r="B26">
        <v>1</v>
      </c>
      <c r="C26">
        <v>452.24706264044499</v>
      </c>
      <c r="D26" s="57">
        <f t="shared" si="0"/>
        <v>436.18757375348366</v>
      </c>
      <c r="F26" s="58">
        <f t="shared" si="1"/>
        <v>257.90718331043456</v>
      </c>
      <c r="P26" s="55"/>
    </row>
    <row r="27" spans="1:16" x14ac:dyDescent="0.2">
      <c r="B27">
        <v>0.56513090816585732</v>
      </c>
      <c r="C27">
        <v>500</v>
      </c>
      <c r="D27" s="57">
        <f t="shared" si="0"/>
        <v>625.70300198920756</v>
      </c>
      <c r="F27" s="58">
        <f t="shared" si="1"/>
        <v>15801.244709098721</v>
      </c>
      <c r="P27" s="55"/>
    </row>
    <row r="28" spans="1:16" x14ac:dyDescent="0.2">
      <c r="B28">
        <v>0.5</v>
      </c>
      <c r="C28">
        <v>557.62462044169627</v>
      </c>
      <c r="D28" s="57">
        <f t="shared" si="0"/>
        <v>660.44498162487662</v>
      </c>
      <c r="F28" s="58">
        <f t="shared" si="1"/>
        <v>10572.02667383966</v>
      </c>
      <c r="P28" s="55"/>
    </row>
    <row r="29" spans="1:16" x14ac:dyDescent="0.2">
      <c r="B29">
        <v>0</v>
      </c>
      <c r="C29">
        <v>1000</v>
      </c>
      <c r="D29" s="57">
        <f t="shared" si="0"/>
        <v>1000</v>
      </c>
      <c r="F29" s="58">
        <f>(C29-D29)^2</f>
        <v>0</v>
      </c>
      <c r="P29" s="55"/>
    </row>
    <row r="30" spans="1:16" x14ac:dyDescent="0.2">
      <c r="B30" s="60"/>
      <c r="F30" s="58">
        <f>SUM(F3:F29)</f>
        <v>475360.53602222039</v>
      </c>
      <c r="P30" s="55"/>
    </row>
    <row r="31" spans="1:16" x14ac:dyDescent="0.2">
      <c r="B31" s="60"/>
      <c r="F31" s="58"/>
      <c r="P31" s="55"/>
    </row>
    <row r="32" spans="1:16" ht="17" x14ac:dyDescent="0.2">
      <c r="B32" s="60"/>
      <c r="E32" s="61" t="s">
        <v>2</v>
      </c>
      <c r="F32" s="62">
        <f>RSQ(D3:D29,C3:C29)</f>
        <v>0.80546888237208591</v>
      </c>
      <c r="P32" s="55"/>
    </row>
    <row r="33" spans="2:16" x14ac:dyDescent="0.2">
      <c r="B33" s="60"/>
      <c r="F33" s="58"/>
      <c r="P33" s="55"/>
    </row>
    <row r="34" spans="2:16" x14ac:dyDescent="0.2">
      <c r="B34" s="60"/>
      <c r="F34" s="58"/>
      <c r="P34" s="55"/>
    </row>
    <row r="35" spans="2:16" x14ac:dyDescent="0.2">
      <c r="B35" s="60"/>
      <c r="F35" s="58"/>
      <c r="P35" s="55"/>
    </row>
    <row r="36" spans="2:16" x14ac:dyDescent="0.2">
      <c r="B36" s="60"/>
      <c r="E36" s="63" t="s">
        <v>0</v>
      </c>
      <c r="F36" s="64"/>
      <c r="P36" s="55"/>
    </row>
    <row r="37" spans="2:16" x14ac:dyDescent="0.2">
      <c r="B37" s="60"/>
      <c r="E37" s="63" t="s">
        <v>1</v>
      </c>
      <c r="F37" s="65">
        <v>0.82968291311812981</v>
      </c>
      <c r="P37" s="55"/>
    </row>
    <row r="38" spans="2:16" ht="17" thickBot="1" x14ac:dyDescent="0.25">
      <c r="B38" s="66"/>
      <c r="C38" s="67"/>
      <c r="D38" s="67"/>
      <c r="E38" s="67"/>
      <c r="F38" s="68"/>
      <c r="P38" s="5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6A92-4C25-904A-A721-E47DC0D45FC6}">
  <dimension ref="A1:AI81"/>
  <sheetViews>
    <sheetView topLeftCell="AF2" zoomScale="82" zoomScaleNormal="80" workbookViewId="0">
      <selection activeCell="AI29" sqref="AI29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570.0728894621609</v>
      </c>
      <c r="AF3">
        <v>0</v>
      </c>
      <c r="AG3" s="19">
        <f>$AF$48*EXP(-$AI$56*AE3)</f>
        <v>8.7015380010472718</v>
      </c>
      <c r="AH3" s="22">
        <v>0.92705658278976033</v>
      </c>
      <c r="AI3" s="23">
        <f t="shared" ref="AI3:AI47" si="0">(AF3-AG3)^2</f>
        <v>75.716763583669746</v>
      </c>
    </row>
    <row r="4" spans="1:35" x14ac:dyDescent="0.2">
      <c r="AA4" s="24"/>
      <c r="AB4" s="2"/>
      <c r="AC4" s="25"/>
      <c r="AE4" s="54">
        <v>546.0728894621609</v>
      </c>
      <c r="AF4">
        <v>0</v>
      </c>
      <c r="AG4" s="19">
        <f>$AF$48*EXP(-$AI$56*AE4)</f>
        <v>10.625240783070623</v>
      </c>
      <c r="AH4" s="14">
        <v>1.9937049325177916</v>
      </c>
      <c r="AI4" s="26">
        <f t="shared" si="0"/>
        <v>112.89574169822723</v>
      </c>
    </row>
    <row r="5" spans="1:35" x14ac:dyDescent="0.2">
      <c r="A5" s="18"/>
      <c r="B5" s="5"/>
      <c r="C5" s="27"/>
      <c r="AA5" s="24"/>
      <c r="AB5" s="2"/>
      <c r="AC5" s="25"/>
      <c r="AE5" s="54">
        <v>522.0728894621609</v>
      </c>
      <c r="AF5">
        <v>0.59259259259259256</v>
      </c>
      <c r="AG5" s="19">
        <f>$AF$48*EXP(-$AI$56*AE5)</f>
        <v>12.974228427737684</v>
      </c>
      <c r="AH5" s="14">
        <v>1.7364148183681405</v>
      </c>
      <c r="AI5" s="26">
        <f t="shared" si="0"/>
        <v>153.30490595414906</v>
      </c>
    </row>
    <row r="6" spans="1:35" x14ac:dyDescent="0.2">
      <c r="A6" s="18"/>
      <c r="B6" s="5"/>
      <c r="C6" s="27"/>
      <c r="AA6" s="24"/>
      <c r="AB6" s="2"/>
      <c r="AC6" s="25"/>
      <c r="AE6" s="54">
        <v>498.07288946216084</v>
      </c>
      <c r="AF6">
        <v>0.31166546225216446</v>
      </c>
      <c r="AG6" s="19">
        <f>$AF$48*EXP(-$AI$56*AE6)</f>
        <v>15.842521287924185</v>
      </c>
      <c r="AH6" s="14">
        <v>1.4078632556027391</v>
      </c>
      <c r="AI6" s="26">
        <f t="shared" si="0"/>
        <v>241.20748267781053</v>
      </c>
    </row>
    <row r="7" spans="1:35" x14ac:dyDescent="0.2">
      <c r="A7" s="18"/>
      <c r="B7" s="5"/>
      <c r="C7" s="27"/>
      <c r="AA7" s="24"/>
      <c r="AB7" s="2"/>
      <c r="AC7" s="25"/>
      <c r="AE7" s="54">
        <v>482.07288946216084</v>
      </c>
      <c r="AF7">
        <v>6.4194927238249093</v>
      </c>
      <c r="AG7" s="19">
        <f>$AF$48*EXP(-$AI$56*AE7)</f>
        <v>18.098926052938172</v>
      </c>
      <c r="AH7" s="14">
        <v>0.55609432468506892</v>
      </c>
      <c r="AI7" s="26">
        <f t="shared" si="0"/>
        <v>136.4091628892017</v>
      </c>
    </row>
    <row r="8" spans="1:35" x14ac:dyDescent="0.2">
      <c r="A8" s="18"/>
      <c r="B8" s="5"/>
      <c r="C8" s="27"/>
      <c r="AA8" s="24"/>
      <c r="AB8" s="2"/>
      <c r="AC8" s="25"/>
      <c r="AE8" s="54">
        <v>478.07288946216084</v>
      </c>
      <c r="AF8">
        <v>7.325295672063568</v>
      </c>
      <c r="AG8" s="19">
        <f>$AF$48*EXP(-$AI$56*AE8)</f>
        <v>18.71155722801722</v>
      </c>
      <c r="AH8" s="14">
        <v>4.2923394427849111</v>
      </c>
      <c r="AI8" s="26">
        <f t="shared" si="0"/>
        <v>129.64695222058808</v>
      </c>
    </row>
    <row r="9" spans="1:35" x14ac:dyDescent="0.2">
      <c r="A9" s="18"/>
      <c r="B9" s="5"/>
      <c r="C9" s="27"/>
      <c r="AA9" s="24"/>
      <c r="AB9" s="2"/>
      <c r="AC9" s="25"/>
      <c r="AE9" s="54">
        <v>476.07288946216084</v>
      </c>
      <c r="AF9">
        <v>8.5828250118595388</v>
      </c>
      <c r="AG9" s="19">
        <f>$AF$48*EXP(-$AI$56*AE9)</f>
        <v>19.025605857971303</v>
      </c>
      <c r="AH9" s="14">
        <v>0.5914594273660192</v>
      </c>
      <c r="AI9" s="26">
        <f t="shared" si="0"/>
        <v>109.05167179991874</v>
      </c>
    </row>
    <row r="10" spans="1:35" x14ac:dyDescent="0.2">
      <c r="A10" s="18"/>
      <c r="B10" s="5"/>
      <c r="C10" s="27"/>
      <c r="AA10" s="24"/>
      <c r="AB10" s="2"/>
      <c r="AC10" s="25"/>
      <c r="AE10" s="54">
        <v>475.07288946216084</v>
      </c>
      <c r="AF10">
        <v>10.040677658802197</v>
      </c>
      <c r="AG10" s="19">
        <f>$AF$48*EXP(-$AI$56*AE10)</f>
        <v>19.184601261795173</v>
      </c>
      <c r="AH10" s="14">
        <v>0.6095720717574229</v>
      </c>
      <c r="AI10" s="26">
        <f t="shared" si="0"/>
        <v>83.611338857372047</v>
      </c>
    </row>
    <row r="11" spans="1:35" x14ac:dyDescent="0.2">
      <c r="A11" s="18"/>
      <c r="B11" s="5"/>
      <c r="C11" s="27"/>
      <c r="AA11" s="24"/>
      <c r="AB11" s="2"/>
      <c r="AC11" s="26"/>
      <c r="AE11" s="54">
        <v>474.57288946216084</v>
      </c>
      <c r="AF11">
        <v>11.500274578438729</v>
      </c>
      <c r="AG11" s="19">
        <f>$AF$48*EXP(-$AI$56*AE11)</f>
        <v>19.264596538633423</v>
      </c>
      <c r="AH11" s="14">
        <v>1.60957207175742</v>
      </c>
      <c r="AI11" s="26">
        <f t="shared" si="0"/>
        <v>60.284695501561579</v>
      </c>
    </row>
    <row r="12" spans="1:35" x14ac:dyDescent="0.2">
      <c r="A12" s="18"/>
      <c r="B12" s="5"/>
      <c r="C12" s="27"/>
      <c r="H12" s="28"/>
      <c r="I12" s="6"/>
      <c r="AA12" s="29">
        <v>500</v>
      </c>
      <c r="AC12" s="25">
        <f>$AB$48*EXP(-$Y$56*AA12)</f>
        <v>15.790383148749251</v>
      </c>
      <c r="AE12" s="54">
        <v>474.07288946216084</v>
      </c>
      <c r="AF12">
        <v>20</v>
      </c>
      <c r="AG12" s="19">
        <f>$AF$48*EXP(-$AI$56*AE12)</f>
        <v>19.344925376968682</v>
      </c>
      <c r="AH12" s="14">
        <v>2.60957207175742</v>
      </c>
      <c r="AI12" s="26">
        <f t="shared" si="0"/>
        <v>0.42912276173962344</v>
      </c>
    </row>
    <row r="13" spans="1:35" x14ac:dyDescent="0.2">
      <c r="A13" s="18"/>
      <c r="B13" s="5"/>
      <c r="C13" s="27"/>
      <c r="H13" s="30"/>
      <c r="I13" s="6"/>
      <c r="AA13" s="29">
        <v>450</v>
      </c>
      <c r="AC13" s="25">
        <f>$AB$48*EXP(-$Y$56*AA13)</f>
        <v>23.908558996202533</v>
      </c>
      <c r="AE13" s="29">
        <v>450</v>
      </c>
      <c r="AG13" s="19">
        <f>$AF$48*EXP(-$AI$56*AE13)</f>
        <v>23.635960809873982</v>
      </c>
      <c r="AI13" s="26"/>
    </row>
    <row r="14" spans="1:35" ht="17" thickBot="1" x14ac:dyDescent="0.25">
      <c r="A14" s="30"/>
      <c r="B14" s="6"/>
      <c r="C14" s="27"/>
      <c r="H14" s="30"/>
      <c r="I14" s="6"/>
      <c r="AA14" s="29">
        <v>400</v>
      </c>
      <c r="AC14" s="25">
        <f>$AB$48*EXP(-$Y$56*AA14)</f>
        <v>36.200463781664169</v>
      </c>
      <c r="AE14" s="29">
        <v>400</v>
      </c>
      <c r="AG14" s="19">
        <f>$AF$48*EXP(-$AI$56*AE14)</f>
        <v>35.833344370748954</v>
      </c>
      <c r="AI14" s="26"/>
    </row>
    <row r="15" spans="1:35" x14ac:dyDescent="0.2">
      <c r="A15" s="30"/>
      <c r="B15" s="6"/>
      <c r="C15" s="27"/>
      <c r="H15" s="30"/>
      <c r="I15" s="6"/>
      <c r="U15" s="31">
        <v>378.45525641788635</v>
      </c>
      <c r="V15" s="7">
        <v>36.094907077299986</v>
      </c>
      <c r="W15" s="19">
        <f>$V$48*EXP(-$Y$56*U15)</f>
        <v>43.285702528557508</v>
      </c>
      <c r="X15" s="22"/>
      <c r="Y15" s="23">
        <f t="shared" ref="Y15:Y23" si="1">(V15-W15)^2</f>
        <v>51.707539221825861</v>
      </c>
      <c r="AA15" s="31">
        <v>378.45525641788635</v>
      </c>
      <c r="AB15" s="7">
        <v>36.094907077299986</v>
      </c>
      <c r="AC15" s="25">
        <f>$AB$48*EXP(-$Y$56*AA15)</f>
        <v>43.285702528557508</v>
      </c>
      <c r="AE15" s="31">
        <v>378.45525641788635</v>
      </c>
      <c r="AF15" s="7">
        <v>36.094907077299986</v>
      </c>
      <c r="AG15" s="19">
        <f>$AF$48*EXP(-$AI$56*AE15)</f>
        <v>42.870259711388513</v>
      </c>
      <c r="AH15" s="14">
        <v>1.0980709301261589</v>
      </c>
      <c r="AI15" s="26">
        <f t="shared" si="0"/>
        <v>45.905403316250343</v>
      </c>
    </row>
    <row r="16" spans="1:35" x14ac:dyDescent="0.2">
      <c r="A16" s="30"/>
      <c r="B16" s="6"/>
      <c r="C16" s="27"/>
      <c r="H16" s="30"/>
      <c r="I16" s="6"/>
      <c r="U16" s="32">
        <v>354.45525641788635</v>
      </c>
      <c r="V16" s="8">
        <v>39.397087459337833</v>
      </c>
      <c r="W16" s="19">
        <f>$V$48*EXP(-$Y$56*U16)</f>
        <v>52.822824830113035</v>
      </c>
      <c r="Y16" s="26">
        <f t="shared" si="1"/>
        <v>180.25042394902985</v>
      </c>
      <c r="AA16" s="32">
        <v>354.45525641788635</v>
      </c>
      <c r="AB16" s="8">
        <v>39.397087459337833</v>
      </c>
      <c r="AC16" s="25">
        <f>$AB$48*EXP(-$Y$56*AA16)</f>
        <v>52.822824830113035</v>
      </c>
      <c r="AE16" s="32">
        <v>354.45525641788635</v>
      </c>
      <c r="AF16" s="8">
        <v>39.397087459337833</v>
      </c>
      <c r="AG16" s="19">
        <f>$AF$48*EXP(-$AI$56*AE16)</f>
        <v>52.347852967079184</v>
      </c>
      <c r="AH16" s="14">
        <v>2.4276061382782981</v>
      </c>
      <c r="AI16" s="26">
        <f t="shared" si="0"/>
        <v>167.72232723650311</v>
      </c>
    </row>
    <row r="17" spans="1:35" x14ac:dyDescent="0.2">
      <c r="A17" s="30"/>
      <c r="B17" s="6"/>
      <c r="C17" s="27"/>
      <c r="H17" s="30"/>
      <c r="I17" s="6"/>
      <c r="U17" s="32">
        <v>330.45525641788635</v>
      </c>
      <c r="V17" s="8">
        <v>42.352529919073646</v>
      </c>
      <c r="W17" s="19">
        <f>$V$48*EXP(-$Y$56*U17)</f>
        <v>64.461257644875985</v>
      </c>
      <c r="Y17" s="26">
        <f t="shared" si="1"/>
        <v>488.79584165366106</v>
      </c>
      <c r="AA17" s="32">
        <v>330.45525641788635</v>
      </c>
      <c r="AB17" s="8">
        <v>42.352529919073646</v>
      </c>
      <c r="AC17" s="25">
        <f>$AB$48*EXP(-$Y$56*AA17)</f>
        <v>64.461257644875985</v>
      </c>
      <c r="AE17" s="32">
        <v>330.45525641788635</v>
      </c>
      <c r="AF17" s="8">
        <v>42.352529919073646</v>
      </c>
      <c r="AG17" s="19">
        <f>$AF$48*EXP(-$AI$56*AE17)</f>
        <v>63.920716336014621</v>
      </c>
      <c r="AH17" s="14">
        <v>2.2850330177340648</v>
      </c>
      <c r="AI17" s="26">
        <f t="shared" si="0"/>
        <v>465.1866653159172</v>
      </c>
    </row>
    <row r="18" spans="1:35" x14ac:dyDescent="0.2">
      <c r="A18" s="18"/>
      <c r="B18" s="8"/>
      <c r="C18" s="27"/>
      <c r="H18" s="30"/>
      <c r="I18" s="6"/>
      <c r="U18" s="32">
        <v>306.45525641788635</v>
      </c>
      <c r="V18" s="8">
        <v>48.193520580312203</v>
      </c>
      <c r="W18" s="19">
        <f>$V$48*EXP(-$Y$56*U18)</f>
        <v>78.663981915451686</v>
      </c>
      <c r="Y18" s="26">
        <f t="shared" si="1"/>
        <v>928.44901397623016</v>
      </c>
      <c r="AA18" s="32">
        <v>306.45525641788635</v>
      </c>
      <c r="AB18" s="8">
        <v>48.193520580312203</v>
      </c>
      <c r="AC18" s="25">
        <f>$AB$48*EXP(-$Y$56*AA18)</f>
        <v>78.663981915451686</v>
      </c>
      <c r="AE18" s="32">
        <v>306.45525641788635</v>
      </c>
      <c r="AF18" s="8">
        <v>48.193520580312203</v>
      </c>
      <c r="AG18" s="19">
        <f>$AF$48*EXP(-$AI$56*AE18)</f>
        <v>78.052064131050102</v>
      </c>
      <c r="AH18" s="14">
        <v>2.2353312651075377</v>
      </c>
      <c r="AI18" s="26">
        <f t="shared" si="0"/>
        <v>891.53262297131175</v>
      </c>
    </row>
    <row r="19" spans="1:35" x14ac:dyDescent="0.2">
      <c r="A19" s="18"/>
      <c r="B19" s="8"/>
      <c r="C19" s="27"/>
      <c r="H19" s="33"/>
      <c r="I19" s="9"/>
      <c r="U19" s="32">
        <v>290.45525641788635</v>
      </c>
      <c r="V19" s="8">
        <v>76.814745262522365</v>
      </c>
      <c r="W19" s="19">
        <f>$V$48*EXP(-$Y$56*U19)</f>
        <v>89.831233040551183</v>
      </c>
      <c r="Y19" s="26">
        <f t="shared" si="1"/>
        <v>169.42895407557359</v>
      </c>
      <c r="AA19" s="32">
        <v>290.45525641788635</v>
      </c>
      <c r="AB19" s="8">
        <v>76.814745262522365</v>
      </c>
      <c r="AC19" s="25">
        <f>$AB$48*EXP(-$Y$56*AA19)</f>
        <v>89.831233040551183</v>
      </c>
      <c r="AE19" s="32">
        <v>290.45525641788635</v>
      </c>
      <c r="AF19" s="8">
        <v>76.814745262522365</v>
      </c>
      <c r="AG19" s="19">
        <f>$AF$48*EXP(-$AI$56*AE19)</f>
        <v>89.168795251286781</v>
      </c>
      <c r="AH19" s="14">
        <v>2.132449779345309</v>
      </c>
      <c r="AI19" s="26">
        <f t="shared" si="0"/>
        <v>152.62255112489007</v>
      </c>
    </row>
    <row r="20" spans="1:35" x14ac:dyDescent="0.2">
      <c r="A20" s="18"/>
      <c r="B20" s="8"/>
      <c r="C20" s="27"/>
      <c r="H20" s="30"/>
      <c r="I20" s="6"/>
      <c r="U20" s="32">
        <v>286.45525641788635</v>
      </c>
      <c r="V20" s="8">
        <v>76.271688057971929</v>
      </c>
      <c r="W20" s="19">
        <f>$V$48*EXP(-$Y$56*U20)</f>
        <v>92.862467547626366</v>
      </c>
      <c r="Y20" s="26">
        <f t="shared" si="1"/>
        <v>275.25396407433834</v>
      </c>
      <c r="AA20" s="32">
        <v>286.45525641788635</v>
      </c>
      <c r="AB20" s="8">
        <v>76.271688057971929</v>
      </c>
      <c r="AC20" s="25">
        <f>$AB$48*EXP(-$Y$56*AA20)</f>
        <v>92.862467547626366</v>
      </c>
      <c r="AE20" s="32">
        <v>286.45525641788635</v>
      </c>
      <c r="AF20" s="8">
        <v>76.271688057971929</v>
      </c>
      <c r="AG20" s="19">
        <f>$AF$48*EXP(-$AI$56*AE20)</f>
        <v>92.187072891374143</v>
      </c>
      <c r="AH20" s="14">
        <v>2.7008172748297357</v>
      </c>
      <c r="AI20" s="26">
        <f t="shared" si="0"/>
        <v>253.29947439528922</v>
      </c>
    </row>
    <row r="21" spans="1:35" x14ac:dyDescent="0.2">
      <c r="A21" s="18"/>
      <c r="B21" s="8"/>
      <c r="C21" s="27"/>
      <c r="H21" s="30"/>
      <c r="I21" s="6"/>
      <c r="U21" s="32">
        <v>284.45525641788635</v>
      </c>
      <c r="V21" s="8">
        <v>77.876070955820708</v>
      </c>
      <c r="W21" s="19">
        <f>$V$48*EXP(-$Y$56*U21)</f>
        <v>94.416228622864523</v>
      </c>
      <c r="Y21" s="26">
        <f t="shared" si="1"/>
        <v>273.57681565066827</v>
      </c>
      <c r="AA21" s="32">
        <v>284.45525641788635</v>
      </c>
      <c r="AB21" s="8">
        <v>77.876070955820708</v>
      </c>
      <c r="AC21" s="25">
        <f>$AB$48*EXP(-$Y$56*AA21)</f>
        <v>94.416228622864523</v>
      </c>
      <c r="AE21" s="32">
        <v>284.45525641788635</v>
      </c>
      <c r="AF21" s="8">
        <v>77.876070955820708</v>
      </c>
      <c r="AG21" s="19">
        <f>$AF$48*EXP(-$AI$56*AE21)</f>
        <v>93.734310440243874</v>
      </c>
      <c r="AH21" s="14">
        <v>1.6204123078613664</v>
      </c>
      <c r="AI21" s="26">
        <f t="shared" si="0"/>
        <v>251.48375954531792</v>
      </c>
    </row>
    <row r="22" spans="1:35" ht="17" thickBot="1" x14ac:dyDescent="0.25">
      <c r="A22" s="18"/>
      <c r="B22" s="8"/>
      <c r="C22" s="27"/>
      <c r="H22" s="33"/>
      <c r="I22" s="9"/>
      <c r="U22" s="32">
        <v>283.45525641788635</v>
      </c>
      <c r="V22" s="8">
        <v>80.925120600945789</v>
      </c>
      <c r="W22" s="19">
        <f>$V$48*EXP(-$Y$56*U22)</f>
        <v>95.202831130920686</v>
      </c>
      <c r="Y22" s="26">
        <f t="shared" si="1"/>
        <v>203.85301797775605</v>
      </c>
      <c r="AA22" s="32">
        <v>283.45525641788635</v>
      </c>
      <c r="AB22" s="8">
        <v>80.925120600945789</v>
      </c>
      <c r="AC22" s="25">
        <f>$AB$48*EXP(-$Y$56*AA22)</f>
        <v>95.202831130920686</v>
      </c>
      <c r="AE22" s="32">
        <v>283.45525641788635</v>
      </c>
      <c r="AF22" s="8">
        <v>80.925120600945789</v>
      </c>
      <c r="AG22" s="19">
        <f>$AF$48*EXP(-$AI$56*AE22)</f>
        <v>94.51764026699702</v>
      </c>
      <c r="AH22" s="14">
        <v>1.7557679609804118</v>
      </c>
      <c r="AI22" s="26">
        <f t="shared" si="0"/>
        <v>184.75659087198949</v>
      </c>
    </row>
    <row r="23" spans="1:35" ht="17" thickBot="1" x14ac:dyDescent="0.25">
      <c r="A23" s="18"/>
      <c r="B23" s="8"/>
      <c r="C23" s="27"/>
      <c r="H23" s="30"/>
      <c r="I23" s="6"/>
      <c r="Q23" s="34"/>
      <c r="R23" s="22"/>
      <c r="S23" s="25"/>
      <c r="U23" s="32">
        <v>282.95525641788635</v>
      </c>
      <c r="V23" s="8">
        <v>87.92056609393201</v>
      </c>
      <c r="W23" s="19">
        <f>$V$48*EXP(-$Y$56*U23)</f>
        <v>95.598586493101834</v>
      </c>
      <c r="Y23" s="26">
        <f t="shared" si="1"/>
        <v>58.951997250067947</v>
      </c>
      <c r="AA23" s="32">
        <v>282.95525641788635</v>
      </c>
      <c r="AB23" s="8">
        <v>87.92056609393201</v>
      </c>
      <c r="AC23" s="25">
        <f>$AB$48*EXP(-$Y$56*AA23)</f>
        <v>95.598586493101834</v>
      </c>
      <c r="AE23" s="32">
        <v>282.95525641788635</v>
      </c>
      <c r="AF23" s="8">
        <v>87.92056609393201</v>
      </c>
      <c r="AG23" s="19">
        <f>$AF$48*EXP(-$AI$56*AE23)</f>
        <v>94.91175660520382</v>
      </c>
      <c r="AH23" s="14">
        <v>2.75576796098041</v>
      </c>
      <c r="AI23" s="26">
        <f t="shared" si="0"/>
        <v>48.876744764896998</v>
      </c>
    </row>
    <row r="24" spans="1:35" ht="17" thickBot="1" x14ac:dyDescent="0.25">
      <c r="A24" s="18"/>
      <c r="B24" s="8"/>
      <c r="C24" s="27"/>
      <c r="H24" s="33"/>
      <c r="I24" s="9"/>
      <c r="Q24" s="34"/>
      <c r="S24" s="25"/>
      <c r="U24" s="29">
        <v>282.45525641788635</v>
      </c>
      <c r="V24" s="14">
        <v>100</v>
      </c>
      <c r="W24" s="19">
        <f>$V$48*EXP(-$Y$56*U24)</f>
        <v>95.995986998655653</v>
      </c>
      <c r="Y24" s="26">
        <f t="shared" ref="Y24" si="2">(V24-W24)^2</f>
        <v>16.032120114934568</v>
      </c>
      <c r="AA24" s="29">
        <v>282.45525641788635</v>
      </c>
      <c r="AB24" s="14">
        <v>100</v>
      </c>
      <c r="AC24" s="25">
        <f>$AB$48*EXP(-$Y$56*AA24)</f>
        <v>95.995986998655653</v>
      </c>
      <c r="AE24" s="29">
        <v>282.45525641788635</v>
      </c>
      <c r="AF24" s="14">
        <v>100</v>
      </c>
      <c r="AG24" s="19">
        <f>$AF$48*EXP(-$AI$56*AE24)</f>
        <v>95.307516315881685</v>
      </c>
      <c r="AH24" s="14">
        <v>3.75576796098041</v>
      </c>
      <c r="AI24" s="26">
        <f t="shared" si="0"/>
        <v>22.019403125716593</v>
      </c>
    </row>
    <row r="25" spans="1:35" ht="17" thickBot="1" x14ac:dyDescent="0.25">
      <c r="A25" s="18"/>
      <c r="B25" s="8"/>
      <c r="C25" s="27"/>
      <c r="H25" s="33"/>
      <c r="I25" s="9"/>
      <c r="Q25" s="34">
        <v>300</v>
      </c>
      <c r="S25" s="25">
        <f>$R$49*EXP(-$O$56*Q25)</f>
        <v>86.546685100431461</v>
      </c>
      <c r="U25" s="34">
        <v>280</v>
      </c>
      <c r="W25" s="19">
        <f>$V$48*EXP(-$Y$56*U25)</f>
        <v>97.971530853616244</v>
      </c>
      <c r="Y25" s="26"/>
      <c r="AA25" s="34">
        <v>280</v>
      </c>
      <c r="AC25" s="25">
        <f>$AB$48*EXP(-$Y$56*AA25)</f>
        <v>97.971530853616244</v>
      </c>
      <c r="AE25" s="34">
        <v>280</v>
      </c>
      <c r="AG25" s="19">
        <f>$AF$48*EXP(-$AI$56*AE25)</f>
        <v>97.27497778904096</v>
      </c>
      <c r="AI25" s="26"/>
    </row>
    <row r="26" spans="1:35" ht="17" thickBot="1" x14ac:dyDescent="0.25">
      <c r="A26" s="18"/>
      <c r="B26" s="8"/>
      <c r="C26" s="27"/>
      <c r="H26" s="33"/>
      <c r="I26" s="9"/>
      <c r="Q26" s="34">
        <v>280</v>
      </c>
      <c r="S26" s="25">
        <f>$R$49*EXP(-$O$56*Q26)</f>
        <v>101.88269139383068</v>
      </c>
      <c r="U26" s="29">
        <v>260</v>
      </c>
      <c r="W26" s="19">
        <f>$V$48*EXP(-$Y$56*U26)</f>
        <v>115.65493994778507</v>
      </c>
      <c r="Y26" s="26"/>
      <c r="AA26" s="29">
        <v>260</v>
      </c>
      <c r="AC26" s="25">
        <f>$AB$48*EXP(-$Y$56*AA26)</f>
        <v>115.65493994778507</v>
      </c>
      <c r="AE26" s="29">
        <v>260</v>
      </c>
      <c r="AG26" s="19">
        <f>$AF$48*EXP(-$AI$56*AE26)</f>
        <v>114.89120201726651</v>
      </c>
      <c r="AI26" s="26"/>
    </row>
    <row r="27" spans="1:35" ht="17" thickBot="1" x14ac:dyDescent="0.25">
      <c r="A27" s="33"/>
      <c r="B27" s="9"/>
      <c r="C27" s="27"/>
      <c r="H27" s="33"/>
      <c r="I27" s="9"/>
      <c r="Q27" s="29">
        <v>260</v>
      </c>
      <c r="S27" s="25">
        <f>$R$49*EXP(-$O$56*Q27)</f>
        <v>119.93622625297746</v>
      </c>
      <c r="U27" s="34">
        <v>240</v>
      </c>
      <c r="W27" s="19">
        <f>$V$48*EXP(-$Y$56*U27)</f>
        <v>136.53012275894275</v>
      </c>
      <c r="Y27" s="26"/>
      <c r="AA27" s="34">
        <v>240</v>
      </c>
      <c r="AC27" s="25">
        <f>$AB$48*EXP(-$Y$56*AA27)</f>
        <v>136.53012275894275</v>
      </c>
      <c r="AE27" s="34">
        <v>240</v>
      </c>
      <c r="AG27" s="19">
        <f>$AF$48*EXP(-$AI$56*AE27)</f>
        <v>135.69767478743606</v>
      </c>
      <c r="AI27" s="26"/>
    </row>
    <row r="28" spans="1:35" ht="17" thickBot="1" x14ac:dyDescent="0.25">
      <c r="A28" s="33"/>
      <c r="B28" s="9"/>
      <c r="C28" s="27"/>
      <c r="H28" s="33"/>
      <c r="I28" s="9"/>
      <c r="Q28" s="34">
        <v>240</v>
      </c>
      <c r="S28" s="25">
        <f>$R$49*EXP(-$O$56*Q28)</f>
        <v>141.18883365773007</v>
      </c>
      <c r="U28" s="29">
        <v>220</v>
      </c>
      <c r="W28" s="19">
        <f>$V$48*EXP(-$Y$56*U28)</f>
        <v>161.17317971015865</v>
      </c>
      <c r="Y28" s="26"/>
      <c r="AA28" s="29">
        <v>220</v>
      </c>
      <c r="AC28" s="25">
        <f>$AB$48*EXP(-$Y$56*AA28)</f>
        <v>161.17317971015865</v>
      </c>
      <c r="AE28" s="29">
        <v>220</v>
      </c>
      <c r="AG28" s="19">
        <f>$AF$48*EXP(-$AI$56*AE28)</f>
        <v>160.27214111616146</v>
      </c>
      <c r="AI28" s="26"/>
    </row>
    <row r="29" spans="1:35" ht="17" thickBot="1" x14ac:dyDescent="0.25">
      <c r="A29" s="33"/>
      <c r="B29" s="9"/>
      <c r="C29" s="27"/>
      <c r="H29" s="33"/>
      <c r="I29" s="9"/>
      <c r="Q29" s="29">
        <v>220</v>
      </c>
      <c r="S29" s="25">
        <f>$R$49*EXP(-$O$56*Q29)</f>
        <v>166.20738681225006</v>
      </c>
      <c r="U29" s="29">
        <v>200</v>
      </c>
      <c r="V29" s="10"/>
      <c r="W29" s="19">
        <f>$V$48*EXP(-$Y$56*U29)</f>
        <v>190.26419469165543</v>
      </c>
      <c r="Y29" s="26"/>
      <c r="AA29" s="29">
        <v>200</v>
      </c>
      <c r="AB29" s="10"/>
      <c r="AC29" s="25">
        <f>$AB$48*EXP(-$Y$56*AA29)</f>
        <v>190.26419469165543</v>
      </c>
      <c r="AE29" s="29">
        <v>200</v>
      </c>
      <c r="AF29" s="10"/>
      <c r="AG29" s="19">
        <f>$AF$48*EXP(-$AI$56*AE29)</f>
        <v>189.29697401371465</v>
      </c>
      <c r="AI29" s="26"/>
    </row>
    <row r="30" spans="1:35" ht="17" thickBot="1" x14ac:dyDescent="0.25">
      <c r="A30" s="33"/>
      <c r="B30" s="9"/>
      <c r="C30" s="27"/>
      <c r="H30" s="33"/>
      <c r="I30" s="9"/>
      <c r="K30" s="35">
        <v>192.45043289804892</v>
      </c>
      <c r="L30" s="10">
        <v>268.55455069486879</v>
      </c>
      <c r="M30" s="19">
        <f>$L$48*EXP(-$O$56*K30)</f>
        <v>208.08684360377106</v>
      </c>
      <c r="N30" s="22"/>
      <c r="O30" s="23">
        <f t="shared" ref="O30:O39" si="3">(L30-M30)^2</f>
        <v>3656.3436008547915</v>
      </c>
      <c r="Q30" s="29">
        <v>200</v>
      </c>
      <c r="R30" s="10"/>
      <c r="S30" s="25">
        <f>$R$49*EXP(-$O$56*Q30)</f>
        <v>195.65920841817547</v>
      </c>
      <c r="U30" s="35">
        <v>192.45043289804892</v>
      </c>
      <c r="V30" s="10">
        <v>268.55455069486879</v>
      </c>
      <c r="W30" s="19">
        <f>$V$48*EXP(-$Y$56*U30)</f>
        <v>202.56284037899516</v>
      </c>
      <c r="Y30" s="26">
        <f t="shared" ref="Y30:Y38" si="4">(V30-W30)^2</f>
        <v>4354.9058304141827</v>
      </c>
      <c r="AA30" s="35">
        <v>192.45043289804892</v>
      </c>
      <c r="AB30" s="10">
        <v>268.55455069486879</v>
      </c>
      <c r="AC30" s="25">
        <f>$AB$48*EXP(-$Y$56*AA30)</f>
        <v>202.56284037899516</v>
      </c>
      <c r="AE30" s="35">
        <v>192.45043289804892</v>
      </c>
      <c r="AF30" s="10">
        <v>268.55455069486879</v>
      </c>
      <c r="AG30" s="19">
        <f>$AF$48*EXP(-$AI$56*AE30)</f>
        <v>201.57187399865893</v>
      </c>
      <c r="AH30" s="14">
        <v>0.51083116851921062</v>
      </c>
      <c r="AI30" s="26">
        <f t="shared" si="0"/>
        <v>4486.6789773889759</v>
      </c>
    </row>
    <row r="31" spans="1:35" x14ac:dyDescent="0.2">
      <c r="C31" s="27"/>
      <c r="K31" s="36">
        <v>168.45043289804892</v>
      </c>
      <c r="L31" s="11">
        <v>287.50647153097401</v>
      </c>
      <c r="M31" s="19">
        <f>$L$48*EXP(-$O$56*K31)</f>
        <v>253.08394035765315</v>
      </c>
      <c r="O31" s="26">
        <f t="shared" si="3"/>
        <v>1184.9106523782466</v>
      </c>
      <c r="Q31" s="35">
        <v>192.45043289804892</v>
      </c>
      <c r="R31" s="10">
        <v>268.55455069486879</v>
      </c>
      <c r="S31" s="25">
        <f>$R$49*EXP(-$O$56*Q31)</f>
        <v>208.08684360377106</v>
      </c>
      <c r="U31" s="36">
        <v>168.45043289804892</v>
      </c>
      <c r="V31" s="11">
        <v>287.50647153097401</v>
      </c>
      <c r="W31" s="19">
        <f>$V$48*EXP(-$Y$56*U31)</f>
        <v>247.19343361403409</v>
      </c>
      <c r="Y31" s="26">
        <f t="shared" si="4"/>
        <v>1625.1410260926357</v>
      </c>
      <c r="AA31" s="36">
        <v>168.45043289804892</v>
      </c>
      <c r="AB31" s="11">
        <v>287.50647153097401</v>
      </c>
      <c r="AC31" s="25">
        <f>$AB$48*EXP(-$Y$56*AA31)</f>
        <v>247.19343361403409</v>
      </c>
      <c r="AE31" s="36">
        <v>168.45043289804892</v>
      </c>
      <c r="AF31" s="11">
        <v>287.50647153097401</v>
      </c>
      <c r="AG31" s="19">
        <f>$AF$48*EXP(-$AI$56*AE31)</f>
        <v>246.13461391224791</v>
      </c>
      <c r="AH31" s="14">
        <v>0.85304407143183236</v>
      </c>
      <c r="AI31" s="26">
        <f t="shared" si="0"/>
        <v>1711.6306028241445</v>
      </c>
    </row>
    <row r="32" spans="1:35" x14ac:dyDescent="0.2">
      <c r="A32" s="18"/>
      <c r="B32" s="12"/>
      <c r="C32" s="27"/>
      <c r="K32" s="36">
        <v>144.45043289804892</v>
      </c>
      <c r="L32" s="11">
        <v>261.09147783177968</v>
      </c>
      <c r="M32" s="19">
        <f>$L$48*EXP(-$O$56*K32)</f>
        <v>307.81129531148963</v>
      </c>
      <c r="O32" s="26">
        <f t="shared" si="3"/>
        <v>2182.7413453374111</v>
      </c>
      <c r="Q32" s="36">
        <v>168.45043289804892</v>
      </c>
      <c r="R32" s="11">
        <v>287.50647153097401</v>
      </c>
      <c r="S32" s="25">
        <f>$R$49*EXP(-$O$56*Q32)</f>
        <v>253.08394035765315</v>
      </c>
      <c r="U32" s="36">
        <v>144.45043289804892</v>
      </c>
      <c r="V32" s="11">
        <v>261.09147783177968</v>
      </c>
      <c r="W32" s="19">
        <f>$V$48*EXP(-$Y$56*U32)</f>
        <v>301.65746840619511</v>
      </c>
      <c r="Y32" s="26">
        <f t="shared" si="4"/>
        <v>1645.599591283561</v>
      </c>
      <c r="AA32" s="36">
        <v>144.45043289804892</v>
      </c>
      <c r="AB32" s="11">
        <v>261.09147783177968</v>
      </c>
      <c r="AC32" s="25">
        <f>$AB$48*EXP(-$Y$56*AA32)</f>
        <v>301.65746840619511</v>
      </c>
      <c r="AE32" s="36">
        <v>144.45043289804892</v>
      </c>
      <c r="AF32" s="11">
        <v>261.09147783177968</v>
      </c>
      <c r="AG32" s="19">
        <f>$AF$48*EXP(-$AI$56*AE32)</f>
        <v>300.54911413947758</v>
      </c>
      <c r="AH32" s="14">
        <v>1.1695426907988939</v>
      </c>
      <c r="AI32" s="26">
        <f t="shared" si="0"/>
        <v>1556.9050629905594</v>
      </c>
    </row>
    <row r="33" spans="1:35" x14ac:dyDescent="0.2">
      <c r="A33" s="18"/>
      <c r="B33" s="12"/>
      <c r="C33" s="27"/>
      <c r="K33" s="36">
        <v>120.45043289804892</v>
      </c>
      <c r="L33" s="11">
        <v>297.38438955267333</v>
      </c>
      <c r="M33" s="19">
        <f>$L$48*EXP(-$O$56*K33)</f>
        <v>374.37299809478787</v>
      </c>
      <c r="O33" s="26">
        <f t="shared" si="3"/>
        <v>5927.2458452509536</v>
      </c>
      <c r="Q33" s="36">
        <v>144.45043289804892</v>
      </c>
      <c r="R33" s="11">
        <v>261.09147783177968</v>
      </c>
      <c r="S33" s="25">
        <f>$R$49*EXP(-$O$56*Q33)</f>
        <v>307.81129531148963</v>
      </c>
      <c r="U33" s="36">
        <v>120.45043289804892</v>
      </c>
      <c r="V33" s="11">
        <v>297.38438955267333</v>
      </c>
      <c r="W33" s="19">
        <f>$V$48*EXP(-$Y$56*U33)</f>
        <v>368.12154317706097</v>
      </c>
      <c r="Y33" s="26">
        <f t="shared" si="4"/>
        <v>5003.7449028802184</v>
      </c>
      <c r="AA33" s="36">
        <v>120.45043289804892</v>
      </c>
      <c r="AB33" s="11">
        <v>297.38438955267333</v>
      </c>
      <c r="AC33" s="25">
        <f>$AB$48*EXP(-$Y$56*AA33)</f>
        <v>368.12154317706097</v>
      </c>
      <c r="AE33" s="36">
        <v>120.45043289804892</v>
      </c>
      <c r="AF33" s="11">
        <v>297.38438955267333</v>
      </c>
      <c r="AG33" s="19">
        <f>$AF$48*EXP(-$AI$56*AE33)</f>
        <v>366.99336421747324</v>
      </c>
      <c r="AH33" s="14">
        <v>0.48622005644644256</v>
      </c>
      <c r="AI33" s="26">
        <f t="shared" si="0"/>
        <v>4845.4093538847565</v>
      </c>
    </row>
    <row r="34" spans="1:35" x14ac:dyDescent="0.2">
      <c r="A34" s="18"/>
      <c r="B34" s="12"/>
      <c r="C34" s="27"/>
      <c r="K34" s="36">
        <v>104.45043289804892</v>
      </c>
      <c r="L34" s="11">
        <v>324.12514950987656</v>
      </c>
      <c r="M34" s="19">
        <f>$L$48*EXP(-$O$56*K34)</f>
        <v>426.56428856703667</v>
      </c>
      <c r="O34" s="26">
        <f t="shared" si="3"/>
        <v>10493.777210772185</v>
      </c>
      <c r="Q34" s="36">
        <v>120.45043289804892</v>
      </c>
      <c r="R34" s="11">
        <v>297.38438955267333</v>
      </c>
      <c r="S34" s="25">
        <f>$R$49*EXP(-$O$56*Q34)</f>
        <v>374.37299809478787</v>
      </c>
      <c r="U34" s="36">
        <v>104.45043289804892</v>
      </c>
      <c r="V34" s="11">
        <v>324.12514950987656</v>
      </c>
      <c r="W34" s="19">
        <f>$V$48*EXP(-$Y$56*U34)</f>
        <v>420.38060275067653</v>
      </c>
      <c r="Y34" s="26">
        <f t="shared" si="4"/>
        <v>9265.1122785918287</v>
      </c>
      <c r="AA34" s="36">
        <v>104.45043289804892</v>
      </c>
      <c r="AB34" s="11">
        <v>324.12514950987656</v>
      </c>
      <c r="AC34" s="25">
        <f>$AB$48*EXP(-$Y$56*AA34)</f>
        <v>420.38060275067653</v>
      </c>
      <c r="AE34" s="36">
        <v>104.45043289804892</v>
      </c>
      <c r="AF34" s="11">
        <v>324.12514950987656</v>
      </c>
      <c r="AG34" s="19">
        <f>$AF$48*EXP(-$AI$56*AE34)</f>
        <v>419.2631740980521</v>
      </c>
      <c r="AH34" s="14">
        <v>0.17608102073436049</v>
      </c>
      <c r="AI34" s="26">
        <f t="shared" si="0"/>
        <v>9051.2437225402937</v>
      </c>
    </row>
    <row r="35" spans="1:35" x14ac:dyDescent="0.2">
      <c r="A35" s="18"/>
      <c r="B35" s="12"/>
      <c r="C35" s="27"/>
      <c r="K35" s="36">
        <v>100.45043289804892</v>
      </c>
      <c r="L35" s="11">
        <v>371.98051832790065</v>
      </c>
      <c r="M35" s="19">
        <f>$L$48*EXP(-$O$56*K35)</f>
        <v>440.7116065371323</v>
      </c>
      <c r="O35" s="26">
        <f t="shared" si="3"/>
        <v>4723.9624864251809</v>
      </c>
      <c r="Q35" s="36">
        <v>104.45043289804892</v>
      </c>
      <c r="R35" s="11">
        <v>324.12514950987656</v>
      </c>
      <c r="S35" s="25">
        <f>$R$49*EXP(-$O$56*Q35)</f>
        <v>426.56428856703667</v>
      </c>
      <c r="U35" s="36">
        <v>100.45043289804892</v>
      </c>
      <c r="V35" s="11">
        <v>371.98051832790065</v>
      </c>
      <c r="W35" s="19">
        <f>$V$48*EXP(-$Y$56*U35)</f>
        <v>434.56578251535461</v>
      </c>
      <c r="Y35" s="26">
        <f t="shared" si="4"/>
        <v>3916.9152934134072</v>
      </c>
      <c r="AA35" s="36">
        <v>100.45043289804892</v>
      </c>
      <c r="AB35" s="11">
        <v>371.98051832790065</v>
      </c>
      <c r="AC35" s="25">
        <f>$AB$48*EXP(-$Y$56*AA35)</f>
        <v>434.56578251535461</v>
      </c>
      <c r="AE35" s="36">
        <v>100.45043289804892</v>
      </c>
      <c r="AF35" s="11">
        <v>371.98051832790065</v>
      </c>
      <c r="AG35" s="19">
        <f>$AF$48*EXP(-$AI$56*AE35)</f>
        <v>433.45482780522656</v>
      </c>
      <c r="AH35" s="14">
        <v>0.10712492933448409</v>
      </c>
      <c r="AI35" s="26">
        <f t="shared" si="0"/>
        <v>3779.0907257140411</v>
      </c>
    </row>
    <row r="36" spans="1:35" x14ac:dyDescent="0.2">
      <c r="A36" s="18"/>
      <c r="B36" s="12"/>
      <c r="C36" s="27"/>
      <c r="K36" s="36">
        <v>98.450432898048916</v>
      </c>
      <c r="L36" s="11">
        <v>446.41977658074381</v>
      </c>
      <c r="M36" s="19">
        <f>$L$48*EXP(-$O$56*K36)</f>
        <v>447.96025714596624</v>
      </c>
      <c r="O36" s="26">
        <f t="shared" si="3"/>
        <v>2.3730803718279989</v>
      </c>
      <c r="Q36" s="36">
        <v>100.45043289804892</v>
      </c>
      <c r="R36" s="11">
        <v>371.98051832790065</v>
      </c>
      <c r="S36" s="25">
        <f>$R$49*EXP(-$O$56*Q36)</f>
        <v>440.7116065371323</v>
      </c>
      <c r="U36" s="36">
        <v>98.450432898048916</v>
      </c>
      <c r="V36" s="11">
        <v>446.41977658074381</v>
      </c>
      <c r="W36" s="19">
        <f>$V$48*EXP(-$Y$56*U36)</f>
        <v>441.83687292824374</v>
      </c>
      <c r="Y36" s="26">
        <f t="shared" si="4"/>
        <v>21.003005888098564</v>
      </c>
      <c r="AA36" s="36">
        <v>98.450432898048916</v>
      </c>
      <c r="AB36" s="11">
        <v>446.41977658074381</v>
      </c>
      <c r="AC36" s="25">
        <f>$AB$48*EXP(-$Y$56*AA36)</f>
        <v>441.83687292824374</v>
      </c>
      <c r="AE36" s="36">
        <v>98.450432898048916</v>
      </c>
      <c r="AF36" s="11">
        <v>446.41977658074381</v>
      </c>
      <c r="AG36" s="19">
        <f>$AF$48*EXP(-$AI$56*AE36)</f>
        <v>440.72979124949785</v>
      </c>
      <c r="AH36" s="14">
        <v>2.1717714269137902E-3</v>
      </c>
      <c r="AI36" s="26">
        <f t="shared" si="0"/>
        <v>32.375933069794243</v>
      </c>
    </row>
    <row r="37" spans="1:35" ht="17" thickBot="1" x14ac:dyDescent="0.25">
      <c r="G37" s="29">
        <v>100</v>
      </c>
      <c r="H37" s="37"/>
      <c r="I37" s="25">
        <f>$H$46*EXP(-$E$54*G37)</f>
        <v>487.55930310145789</v>
      </c>
      <c r="K37" s="36">
        <v>97.450432898048916</v>
      </c>
      <c r="L37" s="11">
        <v>473.25022812613361</v>
      </c>
      <c r="M37" s="19">
        <f>$L$48*EXP(-$O$56*K37)</f>
        <v>451.62916924629309</v>
      </c>
      <c r="O37" s="26">
        <f t="shared" si="3"/>
        <v>467.47018708553054</v>
      </c>
      <c r="Q37" s="36">
        <v>98.450432898048916</v>
      </c>
      <c r="R37" s="11">
        <v>446.41977658074381</v>
      </c>
      <c r="S37" s="25">
        <f>$R$49*EXP(-$O$56*Q37)</f>
        <v>447.96025714596624</v>
      </c>
      <c r="U37" s="36">
        <v>97.450432898048916</v>
      </c>
      <c r="V37" s="11">
        <v>473.25022812613361</v>
      </c>
      <c r="W37" s="19">
        <f>$V$48*EXP(-$Y$56*U37)</f>
        <v>445.51791375635503</v>
      </c>
      <c r="Y37" s="26">
        <f t="shared" si="4"/>
        <v>769.08126030422738</v>
      </c>
      <c r="AA37" s="36">
        <v>97.450432898048916</v>
      </c>
      <c r="AB37" s="11">
        <v>473.25022812613361</v>
      </c>
      <c r="AC37" s="25">
        <f>$AB$48*EXP(-$Y$56*AA37)</f>
        <v>445.51791375635503</v>
      </c>
      <c r="AE37" s="36">
        <v>97.450432898048916</v>
      </c>
      <c r="AF37" s="11">
        <v>473.25022812613361</v>
      </c>
      <c r="AG37" s="19">
        <f>$AF$48*EXP(-$AI$56*AE37)</f>
        <v>444.41293341380191</v>
      </c>
      <c r="AH37" s="14">
        <v>0</v>
      </c>
      <c r="AI37" s="26">
        <f t="shared" si="0"/>
        <v>831.58956632587365</v>
      </c>
    </row>
    <row r="38" spans="1:35" x14ac:dyDescent="0.2">
      <c r="A38" s="39">
        <v>96</v>
      </c>
      <c r="B38">
        <v>565.53090588633268</v>
      </c>
      <c r="C38" s="19">
        <f>$B$46*EXP(-$E$54*A38)</f>
        <v>501.77191525921182</v>
      </c>
      <c r="D38" s="22"/>
      <c r="E38" s="23">
        <f t="shared" ref="E38:E45" si="5">(B38-C38)^2</f>
        <v>4065.2088857892845</v>
      </c>
      <c r="G38" s="39">
        <v>96</v>
      </c>
      <c r="H38">
        <v>565.53090588633268</v>
      </c>
      <c r="I38" s="25">
        <f>$H$46*EXP(-$E$54*G38)</f>
        <v>501.77191525921182</v>
      </c>
      <c r="K38" s="36">
        <v>96.950432898048916</v>
      </c>
      <c r="L38" s="11">
        <v>486.89175948711488</v>
      </c>
      <c r="M38" s="19">
        <f>$L$48*EXP(-$O$56*K38)</f>
        <v>453.47487846896297</v>
      </c>
      <c r="O38" s="26">
        <f t="shared" si="3"/>
        <v>1116.6879369813216</v>
      </c>
      <c r="Q38" s="36">
        <v>97.450432898048916</v>
      </c>
      <c r="R38" s="11">
        <v>473.25022812613361</v>
      </c>
      <c r="S38" s="25">
        <f>$R$49*EXP(-$O$56*Q38)</f>
        <v>451.62916924629309</v>
      </c>
      <c r="U38" s="36">
        <v>96.950432898048916</v>
      </c>
      <c r="V38" s="11">
        <v>486.89175948711488</v>
      </c>
      <c r="W38" s="19">
        <f>$V$48*EXP(-$Y$56*U38)</f>
        <v>447.36991858879924</v>
      </c>
      <c r="Y38" s="26">
        <f t="shared" si="4"/>
        <v>1561.9759079917751</v>
      </c>
      <c r="AA38" s="36">
        <v>96.950432898048916</v>
      </c>
      <c r="AB38" s="11">
        <v>486.89175948711488</v>
      </c>
      <c r="AC38" s="25">
        <f>$AB$48*EXP(-$Y$56*AA38)</f>
        <v>447.36991858879924</v>
      </c>
      <c r="AE38" s="36">
        <v>96.950432898048916</v>
      </c>
      <c r="AF38" s="11">
        <v>486.89175948711488</v>
      </c>
      <c r="AG38" s="19">
        <f>$AF$48*EXP(-$AI$56*AE38)</f>
        <v>446.26603086179165</v>
      </c>
      <c r="AH38" s="14">
        <v>1</v>
      </c>
      <c r="AI38" s="26">
        <f t="shared" si="0"/>
        <v>1650.4498263384075</v>
      </c>
    </row>
    <row r="39" spans="1:35" x14ac:dyDescent="0.2">
      <c r="A39" s="39">
        <v>72</v>
      </c>
      <c r="B39">
        <v>565.58623261035962</v>
      </c>
      <c r="C39" s="19">
        <f>$B$46*EXP(-$E$54*A39)</f>
        <v>596.18323913295205</v>
      </c>
      <c r="E39" s="26">
        <f t="shared" si="5"/>
        <v>936.17680814356413</v>
      </c>
      <c r="G39" s="39">
        <v>72</v>
      </c>
      <c r="H39">
        <v>565.58623261035962</v>
      </c>
      <c r="I39" s="25">
        <f>$H$46*EXP(-$E$54*G39)</f>
        <v>596.18323913295205</v>
      </c>
      <c r="K39" s="29">
        <v>96.450432898048916</v>
      </c>
      <c r="L39" s="37">
        <v>500</v>
      </c>
      <c r="M39" s="19">
        <f>$L$48*EXP(-$O$56*K39)</f>
        <v>455.32813069984985</v>
      </c>
      <c r="O39" s="26">
        <f t="shared" si="3"/>
        <v>1995.5759067696974</v>
      </c>
      <c r="Q39" s="36">
        <v>96.950432898048916</v>
      </c>
      <c r="R39" s="11">
        <v>486.89175948711488</v>
      </c>
      <c r="S39" s="25">
        <f>$R$49*EXP(-$O$56*Q39)</f>
        <v>453.47487846896297</v>
      </c>
      <c r="U39" s="29">
        <v>96.450432898048916</v>
      </c>
      <c r="V39" s="37">
        <v>500</v>
      </c>
      <c r="W39" s="19">
        <f>$V$48*EXP(-$Y$56*U39)</f>
        <v>449.22962215072988</v>
      </c>
      <c r="Y39" s="26">
        <f t="shared" ref="Y39:Y47" si="6">(V39-W39)^2</f>
        <v>2577.6312669576578</v>
      </c>
      <c r="AA39" s="29">
        <v>96.450432898048916</v>
      </c>
      <c r="AB39" s="37">
        <v>500</v>
      </c>
      <c r="AC39" s="25">
        <f>$AB$48*EXP(-$Y$56*AA39)</f>
        <v>449.22962215072988</v>
      </c>
      <c r="AE39" s="29">
        <v>96.450432898048916</v>
      </c>
      <c r="AF39" s="37">
        <v>500</v>
      </c>
      <c r="AG39" s="19">
        <f>$AF$48*EXP(-$AI$56*AE39)</f>
        <v>448.1268552904645</v>
      </c>
      <c r="AH39" s="14">
        <v>0.19855163634248965</v>
      </c>
      <c r="AI39" s="26">
        <f t="shared" ref="AI39" si="7">(AF39-AG39)^2</f>
        <v>2690.8231420564102</v>
      </c>
    </row>
    <row r="40" spans="1:35" x14ac:dyDescent="0.2">
      <c r="A40" s="39">
        <v>48</v>
      </c>
      <c r="B40">
        <v>663.64962873163313</v>
      </c>
      <c r="C40" s="19">
        <f>$B$46*EXP(-$E$54*A40)</f>
        <v>708.35860639877296</v>
      </c>
      <c r="E40" s="26">
        <f t="shared" si="5"/>
        <v>1998.8926840408085</v>
      </c>
      <c r="G40" s="39">
        <v>48</v>
      </c>
      <c r="H40">
        <v>663.64962873163313</v>
      </c>
      <c r="I40" s="25">
        <f>$H$46*EXP(-$E$54*G40)</f>
        <v>708.35860639877296</v>
      </c>
      <c r="K40" s="39">
        <v>96</v>
      </c>
      <c r="L40">
        <v>565.53090588633268</v>
      </c>
      <c r="M40" s="19">
        <f>$L$48*EXP(-$O$56*K40)</f>
        <v>457.00414618340579</v>
      </c>
      <c r="O40" s="26">
        <f t="shared" ref="O40:O47" si="8">(L40-M40)^2</f>
        <v>11778.057571616833</v>
      </c>
      <c r="Q40" s="29">
        <v>96.450432898048916</v>
      </c>
      <c r="R40" s="37">
        <v>500</v>
      </c>
      <c r="S40" s="25">
        <f>$R$49*EXP(-$O$56*Q40)</f>
        <v>455.32813069984985</v>
      </c>
      <c r="U40" s="39">
        <v>96</v>
      </c>
      <c r="V40">
        <v>565.53090588633268</v>
      </c>
      <c r="W40" s="19">
        <f>$V$48*EXP(-$Y$56*U40)</f>
        <v>450.91158372238709</v>
      </c>
      <c r="Y40" s="26">
        <f t="shared" si="6"/>
        <v>13137.589013322347</v>
      </c>
      <c r="AA40" s="39">
        <v>96</v>
      </c>
      <c r="AB40">
        <v>565.53090588633268</v>
      </c>
      <c r="AC40" s="25">
        <f>$AB$48*EXP(-$Y$56*AA40)</f>
        <v>450.91158372238709</v>
      </c>
      <c r="AE40" s="39">
        <v>96</v>
      </c>
      <c r="AF40">
        <v>565.53090588633268</v>
      </c>
      <c r="AG40" s="19">
        <f>$AF$48*EXP(-$AI$56*AE40)</f>
        <v>449.80985098071204</v>
      </c>
      <c r="AH40" s="14">
        <v>0.19855163634248965</v>
      </c>
      <c r="AI40" s="26">
        <f t="shared" si="0"/>
        <v>13391.362548469666</v>
      </c>
    </row>
    <row r="41" spans="1:35" x14ac:dyDescent="0.2">
      <c r="A41" s="39">
        <v>24</v>
      </c>
      <c r="B41">
        <v>854.69163146215806</v>
      </c>
      <c r="C41" s="19">
        <f>$B$46*EXP(-$E$54*A41)</f>
        <v>841.64042583443734</v>
      </c>
      <c r="E41" s="26">
        <f t="shared" si="5"/>
        <v>170.33396833704899</v>
      </c>
      <c r="G41" s="39">
        <v>24</v>
      </c>
      <c r="H41">
        <v>854.69163146215806</v>
      </c>
      <c r="I41" s="25">
        <f>$H$46*EXP(-$E$54*G41)</f>
        <v>841.64042583443734</v>
      </c>
      <c r="K41" s="39">
        <v>72</v>
      </c>
      <c r="L41">
        <v>565.58623261035962</v>
      </c>
      <c r="M41" s="19">
        <f>$L$48*EXP(-$O$56*K41)</f>
        <v>555.82759617477905</v>
      </c>
      <c r="O41" s="26">
        <f t="shared" si="8"/>
        <v>95.230985081840657</v>
      </c>
      <c r="Q41" s="39">
        <v>96</v>
      </c>
      <c r="R41">
        <v>565.53090588633268</v>
      </c>
      <c r="S41" s="25">
        <f>$R$49*EXP(-$O$56*Q41)</f>
        <v>457.00414618340579</v>
      </c>
      <c r="U41" s="39">
        <v>72</v>
      </c>
      <c r="V41">
        <v>565.58623261035962</v>
      </c>
      <c r="W41" s="19">
        <f>$V$48*EXP(-$Y$56*U41)</f>
        <v>550.26076070089016</v>
      </c>
      <c r="Y41" s="26">
        <f t="shared" si="6"/>
        <v>234.87008924793739</v>
      </c>
      <c r="AA41" s="39">
        <v>72</v>
      </c>
      <c r="AB41">
        <v>565.58623261035962</v>
      </c>
      <c r="AC41" s="25">
        <f>$AB$48*EXP(-$Y$56*AA41)</f>
        <v>550.26076070089016</v>
      </c>
      <c r="AE41" s="39">
        <v>72</v>
      </c>
      <c r="AF41">
        <v>565.58623261035962</v>
      </c>
      <c r="AG41" s="19">
        <f>$AF$48*EXP(-$AI$56*AE41)</f>
        <v>549.25209459430789</v>
      </c>
      <c r="AH41" s="14">
        <v>0.29890914403497931</v>
      </c>
      <c r="AI41" s="26">
        <f t="shared" si="0"/>
        <v>266.80406472742618</v>
      </c>
    </row>
    <row r="42" spans="1:35" x14ac:dyDescent="0.2">
      <c r="A42" s="39">
        <v>8</v>
      </c>
      <c r="B42">
        <v>912.40505596462936</v>
      </c>
      <c r="C42" s="19">
        <f>$B$46*EXP(-$E$54*A42)</f>
        <v>944.15260516850094</v>
      </c>
      <c r="E42" s="26">
        <f t="shared" si="5"/>
        <v>1007.9068804522474</v>
      </c>
      <c r="G42" s="39">
        <v>8</v>
      </c>
      <c r="H42">
        <v>912.40505596462936</v>
      </c>
      <c r="I42" s="25">
        <f>$H$46*EXP(-$E$54*G42)</f>
        <v>944.15260516850094</v>
      </c>
      <c r="K42" s="39">
        <v>48</v>
      </c>
      <c r="L42">
        <v>663.64962873163313</v>
      </c>
      <c r="M42" s="19">
        <f>$L$48*EXP(-$O$56*K42)</f>
        <v>676.02081786244264</v>
      </c>
      <c r="O42" s="26">
        <f t="shared" si="8"/>
        <v>153.04632051025942</v>
      </c>
      <c r="Q42" s="39">
        <v>72</v>
      </c>
      <c r="R42">
        <v>565.58623261035962</v>
      </c>
      <c r="S42" s="25">
        <f>$R$49*EXP(-$O$56*Q42)</f>
        <v>555.82759617477905</v>
      </c>
      <c r="U42" s="39">
        <v>48</v>
      </c>
      <c r="V42">
        <v>663.64962873163313</v>
      </c>
      <c r="W42" s="19">
        <f>$V$48*EXP(-$Y$56*U42)</f>
        <v>671.49950388841478</v>
      </c>
      <c r="Y42" s="26">
        <f t="shared" si="6"/>
        <v>61.620539977057732</v>
      </c>
      <c r="AA42" s="39">
        <v>48</v>
      </c>
      <c r="AB42">
        <v>663.64962873163313</v>
      </c>
      <c r="AC42" s="25">
        <f>$AB$48*EXP(-$Y$56*AA42)</f>
        <v>671.49950388841478</v>
      </c>
      <c r="AE42" s="39">
        <v>48</v>
      </c>
      <c r="AF42">
        <v>663.64962873163313</v>
      </c>
      <c r="AG42" s="19">
        <f>$AF$48*EXP(-$AI$56*AE42)</f>
        <v>670.67864956379219</v>
      </c>
      <c r="AH42" s="14">
        <v>0.21071666345129578</v>
      </c>
      <c r="AI42" s="26">
        <f t="shared" si="0"/>
        <v>49.40713385892608</v>
      </c>
    </row>
    <row r="43" spans="1:35" x14ac:dyDescent="0.2">
      <c r="A43" s="39">
        <v>2</v>
      </c>
      <c r="B43">
        <v>919.53553006767288</v>
      </c>
      <c r="C43" s="19">
        <f>$B$46*EXP(-$E$54*A43)</f>
        <v>985.73584399558513</v>
      </c>
      <c r="E43" s="26">
        <f t="shared" si="5"/>
        <v>4382.4815641541327</v>
      </c>
      <c r="G43" s="39">
        <v>2</v>
      </c>
      <c r="H43">
        <v>919.53553006767288</v>
      </c>
      <c r="I43" s="25">
        <f>$H$46*EXP(-$E$54*G43)</f>
        <v>985.73584399558513</v>
      </c>
      <c r="K43" s="39">
        <v>24</v>
      </c>
      <c r="L43">
        <v>854.69163146215806</v>
      </c>
      <c r="M43" s="19">
        <f>$L$48*EXP(-$O$56*K43)</f>
        <v>822.20485151964567</v>
      </c>
      <c r="O43" s="26">
        <f t="shared" si="8"/>
        <v>1055.390871033225</v>
      </c>
      <c r="Q43" s="39">
        <v>48</v>
      </c>
      <c r="R43">
        <v>663.64962873163313</v>
      </c>
      <c r="S43" s="25">
        <f>$R$49*EXP(-$O$56*Q43)</f>
        <v>676.02081786244264</v>
      </c>
      <c r="U43" s="39">
        <v>24</v>
      </c>
      <c r="V43">
        <v>854.69163146215806</v>
      </c>
      <c r="W43" s="19">
        <f>$V$48*EXP(-$Y$56*U43)</f>
        <v>819.45073304526045</v>
      </c>
      <c r="Y43" s="26">
        <f t="shared" si="6"/>
        <v>1241.9209212300964</v>
      </c>
      <c r="AA43" s="39">
        <v>24</v>
      </c>
      <c r="AB43">
        <v>854.69163146215806</v>
      </c>
      <c r="AC43" s="25">
        <f>$AB$48*EXP(-$Y$56*AA43)</f>
        <v>819.45073304526045</v>
      </c>
      <c r="AE43" s="39">
        <v>24</v>
      </c>
      <c r="AF43">
        <v>854.69163146215806</v>
      </c>
      <c r="AG43" s="19">
        <f>$AF$48*EXP(-$AI$56*AE43)</f>
        <v>818.94972346523957</v>
      </c>
      <c r="AH43" s="14">
        <v>0.2817604535910897</v>
      </c>
      <c r="AI43" s="26">
        <f t="shared" si="0"/>
        <v>1277.4839872601856</v>
      </c>
    </row>
    <row r="44" spans="1:35" x14ac:dyDescent="0.2">
      <c r="A44" s="39">
        <v>1</v>
      </c>
      <c r="B44">
        <v>915.06551298877469</v>
      </c>
      <c r="C44" s="19">
        <f>$B$46*EXP(-$E$54*A44)</f>
        <v>992.84230570397494</v>
      </c>
      <c r="E44" s="26">
        <f t="shared" si="5"/>
        <v>6049.2294850632279</v>
      </c>
      <c r="G44" s="39">
        <v>1</v>
      </c>
      <c r="H44">
        <v>915.06551298877469</v>
      </c>
      <c r="I44" s="25">
        <f>$H$46*EXP(-$E$54*G44)</f>
        <v>992.84230570397494</v>
      </c>
      <c r="K44" s="39">
        <v>8</v>
      </c>
      <c r="L44">
        <v>912.40505596462936</v>
      </c>
      <c r="M44" s="19">
        <f>$L$48*EXP(-$O$56*K44)</f>
        <v>936.82832183330618</v>
      </c>
      <c r="O44" s="26">
        <f t="shared" si="8"/>
        <v>596.49591569207416</v>
      </c>
      <c r="Q44" s="39">
        <v>24</v>
      </c>
      <c r="R44">
        <v>854.69163146215806</v>
      </c>
      <c r="S44" s="25">
        <f>$R$49*EXP(-$O$56*Q44)</f>
        <v>822.20485151964567</v>
      </c>
      <c r="U44" s="39">
        <v>8</v>
      </c>
      <c r="V44">
        <v>912.40505596462936</v>
      </c>
      <c r="W44" s="19">
        <f>$V$48*EXP(-$Y$56*U44)</f>
        <v>935.78112845289252</v>
      </c>
      <c r="Y44" s="26">
        <f t="shared" si="6"/>
        <v>546.44076497653396</v>
      </c>
      <c r="AA44" s="39">
        <v>8</v>
      </c>
      <c r="AB44">
        <v>912.40505596462936</v>
      </c>
      <c r="AC44" s="25">
        <f>$AB$48*EXP(-$Y$56*AA44)</f>
        <v>935.78112845289252</v>
      </c>
      <c r="AE44" s="39">
        <v>8</v>
      </c>
      <c r="AF44">
        <v>912.40505596462936</v>
      </c>
      <c r="AG44" s="19">
        <f>$AF$48*EXP(-$AI$56*AE44)</f>
        <v>935.59037836796529</v>
      </c>
      <c r="AH44" s="14">
        <v>0.12405483343546145</v>
      </c>
      <c r="AI44" s="26">
        <f t="shared" si="0"/>
        <v>537.55917494663106</v>
      </c>
    </row>
    <row r="45" spans="1:35" x14ac:dyDescent="0.2">
      <c r="A45" s="39">
        <v>0.5</v>
      </c>
      <c r="B45">
        <v>888.36390398244396</v>
      </c>
      <c r="C45" s="19">
        <f>$B$46*EXP(-$E$54*A45)</f>
        <v>996.41472575628609</v>
      </c>
      <c r="E45" s="26">
        <f t="shared" si="5"/>
        <v>11674.980086002597</v>
      </c>
      <c r="G45" s="39">
        <v>0.5</v>
      </c>
      <c r="H45">
        <v>888.36390398244396</v>
      </c>
      <c r="I45" s="25">
        <f>$H$46*EXP(-$E$54*G45)</f>
        <v>996.41472575628609</v>
      </c>
      <c r="K45" s="39">
        <v>2</v>
      </c>
      <c r="L45">
        <v>919.53553006767288</v>
      </c>
      <c r="M45" s="19">
        <f>$L$48*EXP(-$O$56*K45)</f>
        <v>983.81854083436701</v>
      </c>
      <c r="O45" s="26">
        <f t="shared" si="8"/>
        <v>4132.3054732309138</v>
      </c>
      <c r="Q45" s="39">
        <v>8</v>
      </c>
      <c r="R45">
        <v>912.40505596462936</v>
      </c>
      <c r="S45" s="25">
        <f>$R$49*EXP(-$O$56*Q45)</f>
        <v>936.82832183330618</v>
      </c>
      <c r="U45" s="39">
        <v>2</v>
      </c>
      <c r="V45">
        <v>919.53553006767288</v>
      </c>
      <c r="W45" s="19">
        <f>$V$48*EXP(-$Y$56*U45)</f>
        <v>983.5434956691131</v>
      </c>
      <c r="Y45" s="26">
        <f t="shared" si="6"/>
        <v>4097.019660435154</v>
      </c>
      <c r="AA45" s="39">
        <v>2</v>
      </c>
      <c r="AB45">
        <v>919.53553006767288</v>
      </c>
      <c r="AC45" s="25">
        <f>$AB$48*EXP(-$Y$56*AA45)</f>
        <v>983.5434956691131</v>
      </c>
      <c r="AE45" s="39">
        <v>2</v>
      </c>
      <c r="AF45">
        <v>919.53553006767288</v>
      </c>
      <c r="AG45" s="19">
        <f>$AF$48*EXP(-$AI$56*AE45)</f>
        <v>983.4933703400302</v>
      </c>
      <c r="AH45" s="14">
        <v>6.8207369875796509E-2</v>
      </c>
      <c r="AI45" s="26">
        <f t="shared" si="0"/>
        <v>4090.6053323043716</v>
      </c>
    </row>
    <row r="46" spans="1:35" x14ac:dyDescent="0.2">
      <c r="A46" s="39">
        <v>0</v>
      </c>
      <c r="B46">
        <v>1000</v>
      </c>
      <c r="C46" s="19">
        <f>$B$46*EXP(-$E$54*A46)</f>
        <v>1000</v>
      </c>
      <c r="E46" s="26">
        <f>(B46-C46)^2</f>
        <v>0</v>
      </c>
      <c r="G46" s="39">
        <v>0</v>
      </c>
      <c r="H46">
        <v>1000</v>
      </c>
      <c r="I46" s="25">
        <f>$H$46*EXP(-$E$54*G46)</f>
        <v>1000</v>
      </c>
      <c r="K46" s="39">
        <v>1</v>
      </c>
      <c r="L46">
        <v>915.06551298877469</v>
      </c>
      <c r="M46" s="19">
        <f>$L$48*EXP(-$O$56*K46)</f>
        <v>991.87627294656409</v>
      </c>
      <c r="O46" s="26">
        <f t="shared" si="8"/>
        <v>5899.8928452931432</v>
      </c>
      <c r="Q46" s="39">
        <v>2</v>
      </c>
      <c r="R46">
        <v>919.53553006767288</v>
      </c>
      <c r="S46" s="25">
        <f>$R$49*EXP(-$O$56*Q46)</f>
        <v>983.81854083436701</v>
      </c>
      <c r="U46" s="39">
        <v>1</v>
      </c>
      <c r="V46">
        <v>915.06551298877469</v>
      </c>
      <c r="W46" s="19">
        <f>$V$48*EXP(-$Y$56*U46)</f>
        <v>991.73761432604397</v>
      </c>
      <c r="Y46" s="26">
        <f t="shared" si="6"/>
        <v>5878.6111234724904</v>
      </c>
      <c r="AA46" s="39">
        <v>1</v>
      </c>
      <c r="AB46">
        <v>915.06551298877469</v>
      </c>
      <c r="AC46" s="25">
        <f>$AB$48*EXP(-$Y$56*AA46)</f>
        <v>991.73761432604397</v>
      </c>
      <c r="AE46" s="39">
        <v>1</v>
      </c>
      <c r="AF46">
        <v>915.06551298877469</v>
      </c>
      <c r="AG46" s="19">
        <f>$AF$48*EXP(-$AI$56*AE46)</f>
        <v>991.71234253690227</v>
      </c>
      <c r="AH46" s="14">
        <v>0.13631685622313536</v>
      </c>
      <c r="AI46" s="26">
        <f t="shared" si="0"/>
        <v>5874.7364797797236</v>
      </c>
    </row>
    <row r="47" spans="1:35" x14ac:dyDescent="0.2">
      <c r="A47" s="29"/>
      <c r="E47" s="26">
        <f>SUM(E38:E46)</f>
        <v>30285.21036198291</v>
      </c>
      <c r="G47" s="29"/>
      <c r="I47" s="26"/>
      <c r="K47" s="39">
        <v>0.5</v>
      </c>
      <c r="L47">
        <v>888.36390398244396</v>
      </c>
      <c r="M47" s="19">
        <f>$L$48*EXP(-$O$56*K47)</f>
        <v>995.92985342671807</v>
      </c>
      <c r="O47" s="26">
        <f t="shared" si="8"/>
        <v>11570.433479848134</v>
      </c>
      <c r="Q47" s="39">
        <v>1</v>
      </c>
      <c r="R47">
        <v>915.06551298877469</v>
      </c>
      <c r="S47" s="25">
        <f>$R$49*EXP(-$O$56*Q47)</f>
        <v>991.87627294656409</v>
      </c>
      <c r="U47" s="39">
        <v>0.5</v>
      </c>
      <c r="V47">
        <v>888.36390398244396</v>
      </c>
      <c r="W47" s="19">
        <f>$V$48*EXP(-$Y$56*U47)</f>
        <v>995.86023834976152</v>
      </c>
      <c r="Y47" s="26">
        <f t="shared" si="6"/>
        <v>11555.461902410138</v>
      </c>
      <c r="AA47" s="39">
        <v>0.5</v>
      </c>
      <c r="AB47">
        <v>888.36390398244396</v>
      </c>
      <c r="AC47" s="25">
        <f>$AB$48*EXP(-$Y$56*AA47)</f>
        <v>995.86023834976152</v>
      </c>
      <c r="AE47" s="39">
        <v>0.5</v>
      </c>
      <c r="AF47">
        <v>888.36390398244396</v>
      </c>
      <c r="AG47" s="19">
        <f>$AF$48*EXP(-$AI$56*AE47)</f>
        <v>995.8475498473158</v>
      </c>
      <c r="AH47" s="14">
        <v>7.3630064200856549E-2</v>
      </c>
      <c r="AI47" s="26">
        <f t="shared" si="0"/>
        <v>11552.734128405184</v>
      </c>
    </row>
    <row r="48" spans="1:35" x14ac:dyDescent="0.2">
      <c r="A48" s="29"/>
      <c r="E48" s="26"/>
      <c r="G48" s="29"/>
      <c r="I48" s="26"/>
      <c r="K48" s="39">
        <v>0</v>
      </c>
      <c r="L48">
        <v>1000</v>
      </c>
      <c r="M48" s="19">
        <f>$L$48*EXP(-$O$56*K48)</f>
        <v>1000</v>
      </c>
      <c r="O48" s="26">
        <f>(L48-M48)^2</f>
        <v>0</v>
      </c>
      <c r="Q48" s="39">
        <v>0.5</v>
      </c>
      <c r="R48">
        <v>888.36390398244396</v>
      </c>
      <c r="S48" s="25">
        <f>$R$49*EXP(-$O$56*Q48)</f>
        <v>995.92985342671807</v>
      </c>
      <c r="U48" s="39">
        <v>0</v>
      </c>
      <c r="V48">
        <v>1000</v>
      </c>
      <c r="W48" s="19">
        <f>$V$48*EXP(-$Y$56*U48)</f>
        <v>1000</v>
      </c>
      <c r="Y48" s="26">
        <f>(V48-W48)^2</f>
        <v>0</v>
      </c>
      <c r="AA48" s="39">
        <v>0</v>
      </c>
      <c r="AB48">
        <v>1000</v>
      </c>
      <c r="AC48" s="25">
        <f>$AB$48*EXP(-$Y$56*AA48)</f>
        <v>1000</v>
      </c>
      <c r="AE48" s="39">
        <v>0</v>
      </c>
      <c r="AF48">
        <v>1000</v>
      </c>
      <c r="AG48" s="19">
        <f>$AF$48*EXP(-$AI$56*AE48)</f>
        <v>1000</v>
      </c>
      <c r="AH48" s="14">
        <v>0</v>
      </c>
      <c r="AI48" s="26">
        <f>(AF48-AG48)^2</f>
        <v>0</v>
      </c>
    </row>
    <row r="49" spans="1:35" ht="17" x14ac:dyDescent="0.2">
      <c r="A49" s="29"/>
      <c r="D49" s="42" t="s">
        <v>2</v>
      </c>
      <c r="E49" s="43">
        <f>RSQ(C38:C46,B38:B46)</f>
        <v>0.94009295407691318</v>
      </c>
      <c r="G49" s="29"/>
      <c r="I49" s="26"/>
      <c r="K49" s="29"/>
      <c r="O49" s="26">
        <f>SUM(O30:O48)</f>
        <v>67031.941714533561</v>
      </c>
      <c r="Q49" s="39">
        <v>0</v>
      </c>
      <c r="R49">
        <v>1000</v>
      </c>
      <c r="S49" s="25">
        <f>$R$49*EXP(-$O$56*Q49)</f>
        <v>1000</v>
      </c>
      <c r="U49" s="29"/>
      <c r="Y49" s="26">
        <f>SUM(Y15:Y48)</f>
        <v>70140.944066833428</v>
      </c>
      <c r="AA49" s="29"/>
      <c r="AC49" s="26"/>
      <c r="AE49" s="41"/>
      <c r="AI49" s="26">
        <f>SUM(AI3:AI48)</f>
        <v>71262.853143497705</v>
      </c>
    </row>
    <row r="50" spans="1:35" x14ac:dyDescent="0.2">
      <c r="A50" s="29"/>
      <c r="E50" s="26"/>
      <c r="G50" s="29"/>
      <c r="I50" s="26"/>
      <c r="J50" s="40"/>
      <c r="K50" s="29"/>
      <c r="O50" s="26"/>
      <c r="Q50" s="29"/>
      <c r="S50" s="26"/>
      <c r="U50" s="29"/>
      <c r="Y50" s="26"/>
      <c r="AA50" s="29"/>
      <c r="AC50" s="26"/>
      <c r="AE50" s="41"/>
      <c r="AI50" s="26"/>
    </row>
    <row r="51" spans="1:35" ht="17" x14ac:dyDescent="0.2">
      <c r="A51" s="29"/>
      <c r="E51" s="26"/>
      <c r="G51" s="29"/>
      <c r="I51" s="26"/>
      <c r="K51" s="29"/>
      <c r="N51" s="42" t="s">
        <v>2</v>
      </c>
      <c r="O51" s="43">
        <f>RSQ(M30:M48,L30:L48)</f>
        <v>0.95403889084986215</v>
      </c>
      <c r="Q51" s="29"/>
      <c r="S51" s="26"/>
      <c r="U51" s="29"/>
      <c r="X51" s="42" t="s">
        <v>2</v>
      </c>
      <c r="Y51" s="43">
        <f>RSQ(W15:W48,V15:V48)</f>
        <v>0.97826250894370514</v>
      </c>
      <c r="AA51" s="29"/>
      <c r="AC51" s="26"/>
      <c r="AE51" s="41"/>
      <c r="AH51" s="42" t="s">
        <v>2</v>
      </c>
      <c r="AI51" s="43">
        <f>RSQ(AG3:AG48,AF3:AF48)</f>
        <v>0.98408157817592312</v>
      </c>
    </row>
    <row r="52" spans="1:35" x14ac:dyDescent="0.2">
      <c r="A52" s="29"/>
      <c r="E52" s="26"/>
      <c r="G52" s="29"/>
      <c r="I52" s="26"/>
      <c r="K52" s="29"/>
      <c r="O52" s="26"/>
      <c r="Q52" s="29"/>
      <c r="S52" s="26"/>
      <c r="U52" s="29"/>
      <c r="Y52" s="26"/>
      <c r="AA52" s="29"/>
      <c r="AC52" s="26"/>
      <c r="AE52" s="41"/>
      <c r="AI52" s="26"/>
    </row>
    <row r="53" spans="1:35" x14ac:dyDescent="0.2">
      <c r="A53" s="29"/>
      <c r="D53" s="45" t="s">
        <v>0</v>
      </c>
      <c r="E53" s="47"/>
      <c r="G53" s="29"/>
      <c r="I53" s="26"/>
      <c r="K53" s="29"/>
      <c r="O53" s="26"/>
      <c r="Q53" s="29"/>
      <c r="S53" s="26"/>
      <c r="U53" s="29"/>
      <c r="Y53" s="26"/>
      <c r="AA53" s="29"/>
      <c r="AC53" s="26"/>
      <c r="AE53" s="41"/>
      <c r="AI53" s="26"/>
    </row>
    <row r="54" spans="1:35" x14ac:dyDescent="0.2">
      <c r="A54" s="29"/>
      <c r="D54" s="45" t="s">
        <v>1</v>
      </c>
      <c r="E54" s="49">
        <v>7.1834334855507267E-3</v>
      </c>
      <c r="G54" s="29"/>
      <c r="I54" s="26"/>
      <c r="K54" s="29"/>
      <c r="O54" s="26"/>
      <c r="Q54" s="29"/>
      <c r="S54" s="26"/>
      <c r="U54" s="29"/>
      <c r="Y54" s="26"/>
      <c r="AA54" s="29"/>
      <c r="AC54" s="26"/>
      <c r="AE54" s="41"/>
      <c r="AI54" s="26"/>
    </row>
    <row r="55" spans="1:35" ht="17" thickBot="1" x14ac:dyDescent="0.25">
      <c r="A55" s="53"/>
      <c r="B55" s="51"/>
      <c r="C55" s="51"/>
      <c r="D55" s="51"/>
      <c r="E55" s="52"/>
      <c r="G55" s="53"/>
      <c r="H55" s="51"/>
      <c r="I55" s="52"/>
      <c r="K55" s="29"/>
      <c r="N55" s="45" t="s">
        <v>0</v>
      </c>
      <c r="O55" s="46"/>
      <c r="Q55" s="29"/>
      <c r="S55" s="26"/>
      <c r="U55" s="29"/>
      <c r="X55" s="45" t="s">
        <v>0</v>
      </c>
      <c r="Y55" s="46"/>
      <c r="AA55" s="29"/>
      <c r="AC55" s="26"/>
      <c r="AE55" s="41"/>
      <c r="AH55" s="45" t="s">
        <v>0</v>
      </c>
      <c r="AI55" s="46"/>
    </row>
    <row r="56" spans="1:35" x14ac:dyDescent="0.2">
      <c r="K56" s="29"/>
      <c r="N56" s="45" t="s">
        <v>1</v>
      </c>
      <c r="O56" s="48">
        <v>8.1569043283093445E-3</v>
      </c>
      <c r="Q56" s="29"/>
      <c r="S56" s="26"/>
      <c r="U56" s="29"/>
      <c r="X56" s="45" t="s">
        <v>1</v>
      </c>
      <c r="Y56" s="48">
        <v>8.2967083714607474E-3</v>
      </c>
      <c r="AA56" s="29"/>
      <c r="AC56" s="26"/>
      <c r="AE56" s="41"/>
      <c r="AH56" s="45" t="s">
        <v>1</v>
      </c>
      <c r="AI56" s="48">
        <v>8.3221910301541895E-3</v>
      </c>
    </row>
    <row r="57" spans="1:35" ht="17" thickBot="1" x14ac:dyDescent="0.25">
      <c r="K57" s="53"/>
      <c r="L57" s="51"/>
      <c r="M57" s="51"/>
      <c r="N57" s="51"/>
      <c r="O57" s="52"/>
      <c r="Q57" s="29"/>
      <c r="S57" s="26"/>
      <c r="U57" s="53"/>
      <c r="V57" s="51"/>
      <c r="W57" s="51"/>
      <c r="X57" s="51"/>
      <c r="Y57" s="52"/>
      <c r="AA57" s="53"/>
      <c r="AB57" s="51"/>
      <c r="AC57" s="52"/>
      <c r="AE57" s="50"/>
      <c r="AF57" s="51"/>
      <c r="AG57" s="51"/>
      <c r="AH57" s="51"/>
      <c r="AI57" s="52"/>
    </row>
    <row r="58" spans="1:35" ht="17" thickBot="1" x14ac:dyDescent="0.25">
      <c r="Q58" s="53"/>
      <c r="R58" s="51"/>
      <c r="S58" s="52"/>
      <c r="T58" s="44"/>
      <c r="AE58" s="14"/>
    </row>
    <row r="59" spans="1:35" x14ac:dyDescent="0.2">
      <c r="AE59" s="14"/>
    </row>
    <row r="60" spans="1:35" x14ac:dyDescent="0.2">
      <c r="AE60" s="14"/>
    </row>
    <row r="61" spans="1:35" x14ac:dyDescent="0.2">
      <c r="AE61" s="14"/>
    </row>
    <row r="62" spans="1:35" x14ac:dyDescent="0.2">
      <c r="AE62" s="14"/>
    </row>
    <row r="63" spans="1:35" x14ac:dyDescent="0.2">
      <c r="AE63" s="14"/>
    </row>
    <row r="64" spans="1:35" x14ac:dyDescent="0.2">
      <c r="AE64" s="14"/>
    </row>
    <row r="65" spans="31:31" x14ac:dyDescent="0.2">
      <c r="AE65" s="14"/>
    </row>
    <row r="66" spans="31:31" x14ac:dyDescent="0.2">
      <c r="AE66" s="14"/>
    </row>
    <row r="67" spans="31:31" x14ac:dyDescent="0.2">
      <c r="AE67" s="14"/>
    </row>
    <row r="68" spans="31:31" x14ac:dyDescent="0.2">
      <c r="AE68" s="14"/>
    </row>
    <row r="69" spans="31:31" x14ac:dyDescent="0.2">
      <c r="AE69" s="14"/>
    </row>
    <row r="70" spans="31:31" x14ac:dyDescent="0.2">
      <c r="AE70" s="14"/>
    </row>
    <row r="79" spans="31:31" x14ac:dyDescent="0.2">
      <c r="AE79" s="14"/>
    </row>
    <row r="80" spans="31:31" x14ac:dyDescent="0.2">
      <c r="AE80" s="14"/>
    </row>
    <row r="81" spans="31:31" x14ac:dyDescent="0.2">
      <c r="AE81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BF57B-1FB1-9442-89E8-AD4090280A5F}">
  <dimension ref="A1:AI88"/>
  <sheetViews>
    <sheetView topLeftCell="AF2" zoomScale="80" zoomScaleNormal="80" workbookViewId="0">
      <selection activeCell="AE13" sqref="AE13:AF14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30" width="11.5" style="14"/>
    <col min="31" max="31" width="11.5" style="15"/>
    <col min="32" max="16384" width="11.5" style="14"/>
  </cols>
  <sheetData>
    <row r="1" spans="1:35" x14ac:dyDescent="0.2">
      <c r="AH1" s="1"/>
    </row>
    <row r="2" spans="1:35" ht="25" thickBot="1" x14ac:dyDescent="0.35">
      <c r="B2" s="16"/>
      <c r="D2" s="17"/>
      <c r="AE2" s="18"/>
      <c r="AF2" s="2"/>
      <c r="AG2" s="19"/>
      <c r="AH2" s="3" t="s">
        <v>3</v>
      </c>
    </row>
    <row r="3" spans="1:35" x14ac:dyDescent="0.2">
      <c r="AA3" s="20"/>
      <c r="AB3" s="4"/>
      <c r="AC3" s="21"/>
      <c r="AE3" s="54">
        <v>1749.7243122678381</v>
      </c>
      <c r="AF3">
        <v>13.93048363170403</v>
      </c>
      <c r="AG3" s="19">
        <f t="shared" ref="AG3:AG12" si="0">$AF$55*EXP(-$AI$63*AE3)</f>
        <v>15.396525052933958</v>
      </c>
      <c r="AH3" s="22">
        <v>0.92705658278976033</v>
      </c>
      <c r="AI3" s="23">
        <f t="shared" ref="AI3:AI54" si="1">(AF3-AG3)^2</f>
        <v>2.1492774487618673</v>
      </c>
    </row>
    <row r="4" spans="1:35" x14ac:dyDescent="0.2">
      <c r="AA4" s="24"/>
      <c r="AB4" s="2"/>
      <c r="AC4" s="25"/>
      <c r="AE4" s="54">
        <v>1725.7243122678381</v>
      </c>
      <c r="AF4">
        <v>14.890045823228055</v>
      </c>
      <c r="AG4" s="19">
        <f t="shared" si="0"/>
        <v>16.303649585668861</v>
      </c>
      <c r="AH4" s="14">
        <v>1.9937049325177916</v>
      </c>
      <c r="AI4" s="26">
        <f t="shared" si="1"/>
        <v>1.998275597186802</v>
      </c>
    </row>
    <row r="5" spans="1:35" x14ac:dyDescent="0.2">
      <c r="A5" s="18"/>
      <c r="B5" s="5"/>
      <c r="C5" s="27"/>
      <c r="AA5" s="24"/>
      <c r="AB5" s="2"/>
      <c r="AC5" s="25"/>
      <c r="AE5" s="54">
        <v>1701.7243122678381</v>
      </c>
      <c r="AF5">
        <v>16.715074258545744</v>
      </c>
      <c r="AG5" s="19">
        <f t="shared" si="0"/>
        <v>17.264219614388111</v>
      </c>
      <c r="AH5" s="14">
        <v>1.7364148183681405</v>
      </c>
      <c r="AI5" s="26">
        <f t="shared" si="1"/>
        <v>0.30156062184323928</v>
      </c>
    </row>
    <row r="6" spans="1:35" x14ac:dyDescent="0.2">
      <c r="A6" s="18"/>
      <c r="B6" s="5"/>
      <c r="C6" s="27"/>
      <c r="AA6" s="24"/>
      <c r="AB6" s="2"/>
      <c r="AC6" s="25"/>
      <c r="AE6" s="54">
        <v>1677.7243122678381</v>
      </c>
      <c r="AF6">
        <v>17.674793763102841</v>
      </c>
      <c r="AG6" s="19">
        <f t="shared" si="0"/>
        <v>18.281384013295781</v>
      </c>
      <c r="AH6" s="14">
        <v>1.4078632556027391</v>
      </c>
      <c r="AI6" s="26">
        <f t="shared" si="1"/>
        <v>0.36795173162913447</v>
      </c>
    </row>
    <row r="7" spans="1:35" x14ac:dyDescent="0.2">
      <c r="A7" s="18"/>
      <c r="B7" s="5"/>
      <c r="C7" s="27"/>
      <c r="AA7" s="24"/>
      <c r="AB7" s="2"/>
      <c r="AC7" s="25"/>
      <c r="AE7" s="54">
        <v>1661.7243122678381</v>
      </c>
      <c r="AF7">
        <v>18.503081566320567</v>
      </c>
      <c r="AG7" s="19">
        <f t="shared" si="0"/>
        <v>18.992573585258704</v>
      </c>
      <c r="AH7" s="14">
        <v>0.55609432468506892</v>
      </c>
      <c r="AI7" s="26">
        <f t="shared" si="1"/>
        <v>0.23960243660413313</v>
      </c>
    </row>
    <row r="8" spans="1:35" x14ac:dyDescent="0.2">
      <c r="A8" s="18"/>
      <c r="B8" s="5"/>
      <c r="C8" s="27"/>
      <c r="AA8" s="24"/>
      <c r="AB8" s="2"/>
      <c r="AC8" s="25"/>
      <c r="AE8" s="54">
        <v>1657.7243122678381</v>
      </c>
      <c r="AF8">
        <v>19.132377348969349</v>
      </c>
      <c r="AG8" s="19">
        <f t="shared" si="0"/>
        <v>19.174652600405643</v>
      </c>
      <c r="AH8" s="14">
        <v>4.2923394427849111</v>
      </c>
      <c r="AI8" s="26">
        <f t="shared" si="1"/>
        <v>1.7871968840018839E-3</v>
      </c>
    </row>
    <row r="9" spans="1:35" x14ac:dyDescent="0.2">
      <c r="A9" s="18"/>
      <c r="B9" s="5"/>
      <c r="C9" s="27"/>
      <c r="AA9" s="24"/>
      <c r="AB9" s="2"/>
      <c r="AC9" s="25"/>
      <c r="AE9" s="54">
        <v>1655.7243122678381</v>
      </c>
      <c r="AF9">
        <v>19.285494659297743</v>
      </c>
      <c r="AG9" s="19">
        <f t="shared" si="0"/>
        <v>19.266345652613634</v>
      </c>
      <c r="AH9" s="14">
        <v>0.5914594273660192</v>
      </c>
      <c r="AI9" s="26">
        <f t="shared" si="1"/>
        <v>3.6668445698808153E-4</v>
      </c>
    </row>
    <row r="10" spans="1:35" x14ac:dyDescent="0.2">
      <c r="A10" s="18"/>
      <c r="B10" s="5"/>
      <c r="C10" s="27"/>
      <c r="AA10" s="24"/>
      <c r="AB10" s="2"/>
      <c r="AC10" s="25"/>
      <c r="AE10" s="54">
        <v>1654.7243122678381</v>
      </c>
      <c r="AF10">
        <v>19.599587319951855</v>
      </c>
      <c r="AG10" s="19">
        <f t="shared" si="0"/>
        <v>19.312356476223947</v>
      </c>
      <c r="AH10" s="14">
        <v>0.6095720717574229</v>
      </c>
      <c r="AI10" s="26">
        <f t="shared" si="1"/>
        <v>8.2501557588645955E-2</v>
      </c>
    </row>
    <row r="11" spans="1:35" x14ac:dyDescent="0.2">
      <c r="A11" s="18"/>
      <c r="B11" s="5"/>
      <c r="C11" s="27"/>
      <c r="AA11" s="24"/>
      <c r="AB11" s="2"/>
      <c r="AC11" s="26"/>
      <c r="AE11" s="54">
        <v>1654.2243122678381</v>
      </c>
      <c r="AF11">
        <v>19.676327688902077</v>
      </c>
      <c r="AG11" s="19">
        <f t="shared" si="0"/>
        <v>19.335403076834417</v>
      </c>
      <c r="AH11" s="14">
        <v>1.60957207175742</v>
      </c>
      <c r="AI11" s="26">
        <f t="shared" si="1"/>
        <v>0.1162295911134844</v>
      </c>
    </row>
    <row r="12" spans="1:35" x14ac:dyDescent="0.2">
      <c r="A12" s="18"/>
      <c r="B12" s="5"/>
      <c r="C12" s="27"/>
      <c r="H12" s="28"/>
      <c r="I12" s="6"/>
      <c r="AA12" s="29">
        <v>1900</v>
      </c>
      <c r="AC12" s="25">
        <f t="shared" ref="AC12:AC54" si="2">$AB$55*EXP(-$Y$63*AA12)</f>
        <v>10.764004658736473</v>
      </c>
      <c r="AE12" s="54">
        <v>1653.7243122678381</v>
      </c>
      <c r="AF12">
        <v>20</v>
      </c>
      <c r="AG12" s="19">
        <f t="shared" si="0"/>
        <v>19.358477180344423</v>
      </c>
      <c r="AH12" s="14">
        <v>2.60957207175742</v>
      </c>
      <c r="AI12" s="26">
        <f t="shared" si="1"/>
        <v>0.41155152813884238</v>
      </c>
    </row>
    <row r="13" spans="1:35" x14ac:dyDescent="0.2">
      <c r="A13" s="18"/>
      <c r="B13" s="5"/>
      <c r="C13" s="27"/>
      <c r="H13" s="30"/>
      <c r="I13" s="6"/>
      <c r="AA13" s="29">
        <v>1600</v>
      </c>
      <c r="AC13" s="25">
        <f t="shared" si="2"/>
        <v>22.014805043841683</v>
      </c>
      <c r="AE13" s="29">
        <v>1600</v>
      </c>
      <c r="AG13" s="19">
        <f t="shared" ref="AG13:AG55" si="3">$AF$55*EXP(-$AI$63*AE13)</f>
        <v>22.005202466301547</v>
      </c>
      <c r="AI13" s="26"/>
    </row>
    <row r="14" spans="1:35" ht="17" thickBot="1" x14ac:dyDescent="0.25">
      <c r="A14" s="30"/>
      <c r="B14" s="6"/>
      <c r="C14" s="27"/>
      <c r="H14" s="30"/>
      <c r="I14" s="6"/>
      <c r="AA14" s="29">
        <v>1300</v>
      </c>
      <c r="AC14" s="25">
        <f t="shared" si="2"/>
        <v>45.025216588418658</v>
      </c>
      <c r="AE14" s="29">
        <v>1300</v>
      </c>
      <c r="AG14" s="19">
        <f t="shared" si="3"/>
        <v>45.009258902194404</v>
      </c>
      <c r="AI14" s="26"/>
    </row>
    <row r="15" spans="1:35" x14ac:dyDescent="0.2">
      <c r="A15" s="30"/>
      <c r="B15" s="6"/>
      <c r="C15" s="27"/>
      <c r="H15" s="30"/>
      <c r="I15" s="6"/>
      <c r="U15" s="31">
        <v>1073.8705664838958</v>
      </c>
      <c r="V15" s="7">
        <v>73.551193829069135</v>
      </c>
      <c r="W15" s="19">
        <f t="shared" ref="W15:W54" si="4">$V$55*EXP(-$Y$63*U15)</f>
        <v>77.211396339315229</v>
      </c>
      <c r="X15" s="22"/>
      <c r="Y15" s="23">
        <f t="shared" ref="Y15:Y24" si="5">(V15-W15)^2</f>
        <v>13.397082416011809</v>
      </c>
      <c r="AA15" s="31">
        <v>1073.8705664838958</v>
      </c>
      <c r="AB15" s="7">
        <v>73.551193829069135</v>
      </c>
      <c r="AC15" s="25">
        <f t="shared" si="2"/>
        <v>77.211396339315229</v>
      </c>
      <c r="AE15" s="31">
        <v>1073.8705664838958</v>
      </c>
      <c r="AF15" s="7">
        <v>73.551193829069135</v>
      </c>
      <c r="AG15" s="19">
        <f t="shared" si="3"/>
        <v>77.188790663632332</v>
      </c>
      <c r="AH15" s="14">
        <v>1.0980709301261589</v>
      </c>
      <c r="AI15" s="26">
        <f t="shared" si="1"/>
        <v>13.232110730824195</v>
      </c>
    </row>
    <row r="16" spans="1:35" x14ac:dyDescent="0.2">
      <c r="A16" s="30"/>
      <c r="B16" s="6"/>
      <c r="C16" s="27"/>
      <c r="H16" s="30"/>
      <c r="I16" s="6"/>
      <c r="U16" s="32">
        <v>1049.8705664838958</v>
      </c>
      <c r="V16" s="8">
        <v>74.114253764953688</v>
      </c>
      <c r="W16" s="19">
        <f t="shared" si="4"/>
        <v>81.7599625610668</v>
      </c>
      <c r="Y16" s="26">
        <f t="shared" si="5"/>
        <v>58.456862994961419</v>
      </c>
      <c r="AA16" s="32">
        <v>1049.8705664838958</v>
      </c>
      <c r="AB16" s="8">
        <v>74.114253764953688</v>
      </c>
      <c r="AC16" s="25">
        <f t="shared" si="2"/>
        <v>81.7599625610668</v>
      </c>
      <c r="AE16" s="32">
        <v>1049.8705664838958</v>
      </c>
      <c r="AF16" s="8">
        <v>74.114253764953688</v>
      </c>
      <c r="AG16" s="19">
        <f t="shared" si="3"/>
        <v>81.736560074092694</v>
      </c>
      <c r="AH16" s="14">
        <v>2.4276061382782981</v>
      </c>
      <c r="AI16" s="26">
        <f t="shared" si="1"/>
        <v>58.099553470340297</v>
      </c>
    </row>
    <row r="17" spans="1:35" x14ac:dyDescent="0.2">
      <c r="A17" s="30"/>
      <c r="B17" s="6"/>
      <c r="C17" s="27"/>
      <c r="H17" s="30"/>
      <c r="I17" s="6"/>
      <c r="U17" s="32">
        <v>1025.8705664838958</v>
      </c>
      <c r="V17" s="8">
        <v>73.296470734213017</v>
      </c>
      <c r="W17" s="19">
        <f t="shared" si="4"/>
        <v>86.576487344048616</v>
      </c>
      <c r="Y17" s="26">
        <f t="shared" si="5"/>
        <v>176.3588411575094</v>
      </c>
      <c r="AA17" s="32">
        <v>1025.8705664838958</v>
      </c>
      <c r="AB17" s="8">
        <v>73.296470734213017</v>
      </c>
      <c r="AC17" s="25">
        <f t="shared" si="2"/>
        <v>86.576487344048616</v>
      </c>
      <c r="AE17" s="32">
        <v>1025.8705664838958</v>
      </c>
      <c r="AF17" s="8">
        <v>73.296470734213017</v>
      </c>
      <c r="AG17" s="19">
        <f t="shared" si="3"/>
        <v>86.552272620245446</v>
      </c>
      <c r="AH17" s="14">
        <v>2.2850330177340648</v>
      </c>
      <c r="AI17" s="26">
        <f t="shared" si="1"/>
        <v>175.71628364174092</v>
      </c>
    </row>
    <row r="18" spans="1:35" x14ac:dyDescent="0.2">
      <c r="A18" s="18"/>
      <c r="B18" s="8"/>
      <c r="C18" s="27"/>
      <c r="H18" s="30"/>
      <c r="I18" s="6"/>
      <c r="U18" s="32">
        <v>1001.8705664838958</v>
      </c>
      <c r="V18" s="8">
        <v>75.491531631197404</v>
      </c>
      <c r="W18" s="19">
        <f t="shared" si="4"/>
        <v>91.676756275858139</v>
      </c>
      <c r="Y18" s="26">
        <f t="shared" si="5"/>
        <v>261.96149679813323</v>
      </c>
      <c r="AA18" s="32">
        <v>1001.8705664838958</v>
      </c>
      <c r="AB18" s="8">
        <v>75.491531631197404</v>
      </c>
      <c r="AC18" s="25">
        <f t="shared" si="2"/>
        <v>91.676756275858139</v>
      </c>
      <c r="AE18" s="32">
        <v>1001.8705664838958</v>
      </c>
      <c r="AF18" s="8">
        <v>75.491531631197404</v>
      </c>
      <c r="AG18" s="19">
        <f t="shared" si="3"/>
        <v>91.651714837749083</v>
      </c>
      <c r="AH18" s="14">
        <v>2.2353312651075377</v>
      </c>
      <c r="AI18" s="26">
        <f t="shared" si="1"/>
        <v>261.15152126931491</v>
      </c>
    </row>
    <row r="19" spans="1:35" x14ac:dyDescent="0.2">
      <c r="A19" s="18"/>
      <c r="B19" s="8"/>
      <c r="C19" s="27"/>
      <c r="H19" s="33"/>
      <c r="I19" s="9"/>
      <c r="U19" s="32">
        <v>985.8705664838958</v>
      </c>
      <c r="V19" s="8">
        <v>83.726281135826056</v>
      </c>
      <c r="W19" s="19">
        <f t="shared" si="4"/>
        <v>95.242785881299142</v>
      </c>
      <c r="Y19" s="26">
        <f t="shared" si="5"/>
        <v>132.62988155250409</v>
      </c>
      <c r="AA19" s="32">
        <v>985.8705664838958</v>
      </c>
      <c r="AB19" s="8">
        <v>83.726281135826056</v>
      </c>
      <c r="AC19" s="25">
        <f t="shared" si="2"/>
        <v>95.242785881299142</v>
      </c>
      <c r="AE19" s="32">
        <v>985.8705664838958</v>
      </c>
      <c r="AF19" s="8">
        <v>83.726281135826056</v>
      </c>
      <c r="AG19" s="19">
        <f t="shared" si="3"/>
        <v>95.217185799779102</v>
      </c>
      <c r="AH19" s="14">
        <v>2.132449779345309</v>
      </c>
      <c r="AI19" s="26">
        <f t="shared" si="1"/>
        <v>132.04088999605787</v>
      </c>
    </row>
    <row r="20" spans="1:35" x14ac:dyDescent="0.2">
      <c r="A20" s="18"/>
      <c r="B20" s="8"/>
      <c r="C20" s="27"/>
      <c r="H20" s="30"/>
      <c r="I20" s="6"/>
      <c r="U20" s="32">
        <v>981.8705664838958</v>
      </c>
      <c r="V20" s="8">
        <v>88.992661392852042</v>
      </c>
      <c r="W20" s="19">
        <f t="shared" si="4"/>
        <v>96.155759611655014</v>
      </c>
      <c r="Y20" s="26">
        <f t="shared" si="5"/>
        <v>51.309976092218307</v>
      </c>
      <c r="AA20" s="32">
        <v>981.8705664838958</v>
      </c>
      <c r="AB20" s="8">
        <v>88.992661392852042</v>
      </c>
      <c r="AC20" s="25">
        <f t="shared" si="2"/>
        <v>96.155759611655014</v>
      </c>
      <c r="AE20" s="32">
        <v>981.8705664838958</v>
      </c>
      <c r="AF20" s="8">
        <v>88.992661392852042</v>
      </c>
      <c r="AG20" s="19">
        <f t="shared" si="3"/>
        <v>96.130018983636987</v>
      </c>
      <c r="AH20" s="14">
        <v>2.7008172748297357</v>
      </c>
      <c r="AI20" s="26">
        <f t="shared" si="1"/>
        <v>50.941873378735465</v>
      </c>
    </row>
    <row r="21" spans="1:35" x14ac:dyDescent="0.2">
      <c r="A21" s="18"/>
      <c r="B21" s="8"/>
      <c r="C21" s="27"/>
      <c r="H21" s="30"/>
      <c r="I21" s="6"/>
      <c r="U21" s="32">
        <v>979.8705664838958</v>
      </c>
      <c r="V21" s="8">
        <v>89.075185148979742</v>
      </c>
      <c r="W21" s="19">
        <f t="shared" si="4"/>
        <v>96.615523079888732</v>
      </c>
      <c r="Y21" s="26">
        <f t="shared" si="5"/>
        <v>56.856696112304867</v>
      </c>
      <c r="AA21" s="32">
        <v>979.8705664838958</v>
      </c>
      <c r="AB21" s="8">
        <v>89.075185148979742</v>
      </c>
      <c r="AC21" s="25">
        <f t="shared" si="2"/>
        <v>96.615523079888732</v>
      </c>
      <c r="AE21" s="32">
        <v>979.8705664838958</v>
      </c>
      <c r="AF21" s="8">
        <v>89.075185148979742</v>
      </c>
      <c r="AG21" s="19">
        <f t="shared" si="3"/>
        <v>96.58971204995288</v>
      </c>
      <c r="AH21" s="14">
        <v>1.6204123078613664</v>
      </c>
      <c r="AI21" s="26">
        <f t="shared" si="1"/>
        <v>56.468114545448955</v>
      </c>
    </row>
    <row r="22" spans="1:35" ht="17" thickBot="1" x14ac:dyDescent="0.25">
      <c r="A22" s="18"/>
      <c r="B22" s="8"/>
      <c r="C22" s="27"/>
      <c r="H22" s="33"/>
      <c r="I22" s="9"/>
      <c r="U22" s="32">
        <v>978.8705664838958</v>
      </c>
      <c r="V22" s="8">
        <v>92.249908192401151</v>
      </c>
      <c r="W22" s="19">
        <f t="shared" si="4"/>
        <v>96.846228533367167</v>
      </c>
      <c r="Y22" s="26">
        <f t="shared" si="5"/>
        <v>21.12616067677796</v>
      </c>
      <c r="AA22" s="32">
        <v>978.8705664838958</v>
      </c>
      <c r="AB22" s="8">
        <v>92.249908192401151</v>
      </c>
      <c r="AC22" s="25">
        <f t="shared" si="2"/>
        <v>96.846228533367167</v>
      </c>
      <c r="AE22" s="32">
        <v>978.8705664838958</v>
      </c>
      <c r="AF22" s="8">
        <v>92.249908192401151</v>
      </c>
      <c r="AG22" s="19">
        <f t="shared" si="3"/>
        <v>96.820382270649276</v>
      </c>
      <c r="AH22" s="14">
        <v>1.7557679609804118</v>
      </c>
      <c r="AI22" s="26">
        <f t="shared" si="1"/>
        <v>20.889233299938049</v>
      </c>
    </row>
    <row r="23" spans="1:35" ht="17" thickBot="1" x14ac:dyDescent="0.25">
      <c r="A23" s="18"/>
      <c r="B23" s="8"/>
      <c r="C23" s="27"/>
      <c r="H23" s="30"/>
      <c r="I23" s="6"/>
      <c r="Q23" s="34">
        <v>1100</v>
      </c>
      <c r="R23" s="22"/>
      <c r="S23" s="25">
        <f t="shared" ref="S23:S54" si="6">$R$55*EXP(-$O$63*Q23)</f>
        <v>74.586567456512938</v>
      </c>
      <c r="U23" s="32">
        <v>978.3705664838958</v>
      </c>
      <c r="V23" s="8">
        <v>96.206737826343897</v>
      </c>
      <c r="W23" s="19">
        <f t="shared" si="4"/>
        <v>96.961787763579267</v>
      </c>
      <c r="Y23" s="26">
        <f t="shared" si="5"/>
        <v>0.57010040771913595</v>
      </c>
      <c r="AA23" s="32">
        <v>978.3705664838958</v>
      </c>
      <c r="AB23" s="8">
        <v>96.206737826343897</v>
      </c>
      <c r="AC23" s="25">
        <f t="shared" si="2"/>
        <v>96.961787763579267</v>
      </c>
      <c r="AE23" s="32">
        <v>978.3705664838958</v>
      </c>
      <c r="AF23" s="8">
        <v>96.206737826343897</v>
      </c>
      <c r="AG23" s="19">
        <f t="shared" si="3"/>
        <v>96.935923876558007</v>
      </c>
      <c r="AH23" s="14">
        <v>2.75576796098041</v>
      </c>
      <c r="AI23" s="26">
        <f t="shared" si="1"/>
        <v>0.53171229582685531</v>
      </c>
    </row>
    <row r="24" spans="1:35" ht="17" thickBot="1" x14ac:dyDescent="0.25">
      <c r="A24" s="18"/>
      <c r="B24" s="8"/>
      <c r="C24" s="27"/>
      <c r="H24" s="33"/>
      <c r="I24" s="9"/>
      <c r="Q24" s="34">
        <v>1000</v>
      </c>
      <c r="S24" s="25">
        <f t="shared" si="6"/>
        <v>94.437834305402077</v>
      </c>
      <c r="U24" s="29">
        <v>977.8705664838958</v>
      </c>
      <c r="V24" s="14">
        <v>100</v>
      </c>
      <c r="W24" s="19">
        <f t="shared" si="4"/>
        <v>97.077484881821604</v>
      </c>
      <c r="Y24" s="26">
        <f t="shared" si="5"/>
        <v>8.5410946159812831</v>
      </c>
      <c r="AA24" s="29">
        <v>977.8705664838958</v>
      </c>
      <c r="AB24" s="14">
        <v>100</v>
      </c>
      <c r="AC24" s="25">
        <f t="shared" si="2"/>
        <v>97.077484881821604</v>
      </c>
      <c r="AE24" s="29">
        <v>977.8705664838958</v>
      </c>
      <c r="AF24" s="14">
        <v>100</v>
      </c>
      <c r="AG24" s="19">
        <f t="shared" si="3"/>
        <v>97.051603365238776</v>
      </c>
      <c r="AH24" s="14">
        <v>3.75576796098041</v>
      </c>
      <c r="AI24" s="26">
        <f t="shared" si="1"/>
        <v>8.6930427158713091</v>
      </c>
    </row>
    <row r="25" spans="1:35" x14ac:dyDescent="0.2">
      <c r="A25" s="18"/>
      <c r="B25" s="8"/>
      <c r="C25" s="27"/>
      <c r="H25" s="33"/>
      <c r="I25" s="9"/>
      <c r="Q25" s="34">
        <v>900</v>
      </c>
      <c r="S25" s="25">
        <f t="shared" si="6"/>
        <v>119.5725296447572</v>
      </c>
      <c r="U25" s="34">
        <v>900</v>
      </c>
      <c r="W25" s="19">
        <f t="shared" si="4"/>
        <v>116.88993029724138</v>
      </c>
      <c r="Y25" s="26"/>
      <c r="AA25" s="34">
        <v>900</v>
      </c>
      <c r="AC25" s="25">
        <f t="shared" si="2"/>
        <v>116.88993029724138</v>
      </c>
      <c r="AE25" s="34">
        <v>900</v>
      </c>
      <c r="AG25" s="19">
        <f t="shared" si="3"/>
        <v>116.86124799217532</v>
      </c>
      <c r="AI25" s="26"/>
    </row>
    <row r="26" spans="1:35" ht="17" thickBot="1" x14ac:dyDescent="0.25">
      <c r="A26" s="18"/>
      <c r="B26" s="8"/>
      <c r="C26" s="27"/>
      <c r="H26" s="33"/>
      <c r="I26" s="9"/>
      <c r="Q26" s="29">
        <v>800</v>
      </c>
      <c r="S26" s="25">
        <f t="shared" si="6"/>
        <v>151.39684164515498</v>
      </c>
      <c r="U26" s="29">
        <v>800</v>
      </c>
      <c r="W26" s="19">
        <f t="shared" si="4"/>
        <v>148.3738691409026</v>
      </c>
      <c r="Y26" s="26"/>
      <c r="AA26" s="29">
        <v>800</v>
      </c>
      <c r="AC26" s="25">
        <f t="shared" si="2"/>
        <v>148.3738691409026</v>
      </c>
      <c r="AE26" s="29">
        <v>800</v>
      </c>
      <c r="AG26" s="19">
        <f t="shared" si="3"/>
        <v>148.34150621556174</v>
      </c>
      <c r="AI26" s="26"/>
    </row>
    <row r="27" spans="1:35" x14ac:dyDescent="0.2">
      <c r="A27" s="33"/>
      <c r="B27" s="9"/>
      <c r="C27" s="27"/>
      <c r="H27" s="33"/>
      <c r="I27" s="9"/>
      <c r="Q27" s="34">
        <v>700</v>
      </c>
      <c r="S27" s="25">
        <f t="shared" si="6"/>
        <v>191.69121643763043</v>
      </c>
      <c r="U27" s="34">
        <v>700</v>
      </c>
      <c r="W27" s="19">
        <f t="shared" si="4"/>
        <v>188.33790890164678</v>
      </c>
      <c r="Y27" s="26"/>
      <c r="AA27" s="34">
        <v>700</v>
      </c>
      <c r="AC27" s="25">
        <f t="shared" si="2"/>
        <v>188.33790890164678</v>
      </c>
      <c r="AE27" s="34">
        <v>700</v>
      </c>
      <c r="AG27" s="19">
        <f t="shared" si="3"/>
        <v>188.30196360537713</v>
      </c>
      <c r="AI27" s="26"/>
    </row>
    <row r="28" spans="1:35" x14ac:dyDescent="0.2">
      <c r="A28" s="33"/>
      <c r="B28" s="9"/>
      <c r="C28" s="27"/>
      <c r="H28" s="33"/>
      <c r="I28" s="9"/>
      <c r="Q28" s="29">
        <v>600</v>
      </c>
      <c r="S28" s="25">
        <f t="shared" si="6"/>
        <v>242.70996713037715</v>
      </c>
      <c r="U28" s="29">
        <v>600</v>
      </c>
      <c r="W28" s="19">
        <f t="shared" si="4"/>
        <v>239.06613836267874</v>
      </c>
      <c r="Y28" s="26"/>
      <c r="AA28" s="29">
        <v>600</v>
      </c>
      <c r="AC28" s="25">
        <f t="shared" si="2"/>
        <v>239.06613836267874</v>
      </c>
      <c r="AE28" s="29">
        <v>600</v>
      </c>
      <c r="AG28" s="19">
        <f t="shared" si="3"/>
        <v>239.02702892955458</v>
      </c>
      <c r="AI28" s="26"/>
    </row>
    <row r="29" spans="1:35" ht="17" thickBot="1" x14ac:dyDescent="0.25">
      <c r="A29" s="33"/>
      <c r="B29" s="9"/>
      <c r="C29" s="27"/>
      <c r="H29" s="33"/>
      <c r="I29" s="9"/>
      <c r="Q29" s="29">
        <v>500</v>
      </c>
      <c r="S29" s="25">
        <f t="shared" si="6"/>
        <v>307.30739383458069</v>
      </c>
      <c r="U29" s="29">
        <v>500</v>
      </c>
      <c r="W29" s="19">
        <f t="shared" si="4"/>
        <v>303.45785851052159</v>
      </c>
      <c r="Y29" s="26"/>
      <c r="AA29" s="29">
        <v>500</v>
      </c>
      <c r="AC29" s="25">
        <f t="shared" si="2"/>
        <v>303.45785851052159</v>
      </c>
      <c r="AE29" s="29">
        <v>500</v>
      </c>
      <c r="AG29" s="19">
        <f t="shared" si="3"/>
        <v>303.41648841551751</v>
      </c>
      <c r="AI29" s="26"/>
    </row>
    <row r="30" spans="1:35" x14ac:dyDescent="0.2">
      <c r="A30" s="33"/>
      <c r="B30" s="9"/>
      <c r="C30" s="27"/>
      <c r="H30" s="33"/>
      <c r="I30" s="9"/>
      <c r="K30" s="35">
        <v>462.50605314973507</v>
      </c>
      <c r="L30" s="10">
        <v>321.665069069857</v>
      </c>
      <c r="M30" s="19">
        <f t="shared" ref="M30:M54" si="7">$L$55*EXP(-$O$63*K30)</f>
        <v>335.73670993203206</v>
      </c>
      <c r="N30" s="22"/>
      <c r="O30" s="23">
        <f t="shared" ref="O30:O39" si="8">(L30-M30)^2</f>
        <v>198.01107655403484</v>
      </c>
      <c r="Q30" s="35">
        <v>462.50605314973507</v>
      </c>
      <c r="R30" s="10">
        <v>321.665069069857</v>
      </c>
      <c r="S30" s="25">
        <f t="shared" si="6"/>
        <v>335.73670993203206</v>
      </c>
      <c r="U30" s="35">
        <v>462.50605314973507</v>
      </c>
      <c r="V30" s="10">
        <v>321.665069069857</v>
      </c>
      <c r="W30" s="19">
        <f t="shared" si="4"/>
        <v>331.84458836516075</v>
      </c>
      <c r="Y30" s="26">
        <f t="shared" ref="Y30:Y39" si="9">(V30-W30)^2</f>
        <v>103.62261308346133</v>
      </c>
      <c r="AA30" s="35">
        <v>462.50605314973507</v>
      </c>
      <c r="AB30" s="10">
        <v>321.665069069857</v>
      </c>
      <c r="AC30" s="25">
        <f t="shared" si="2"/>
        <v>331.84458836516075</v>
      </c>
      <c r="AE30" s="35">
        <v>462.50605314973507</v>
      </c>
      <c r="AF30" s="10">
        <v>321.665069069857</v>
      </c>
      <c r="AG30" s="19">
        <f t="shared" si="3"/>
        <v>331.80274057725603</v>
      </c>
      <c r="AH30" s="14">
        <v>0.4358048498737746</v>
      </c>
      <c r="AI30" s="26">
        <f t="shared" si="1"/>
        <v>102.77238359193021</v>
      </c>
    </row>
    <row r="31" spans="1:35" x14ac:dyDescent="0.2">
      <c r="C31" s="27"/>
      <c r="K31" s="36">
        <v>438.50605314973507</v>
      </c>
      <c r="L31" s="11">
        <v>316.69327630679072</v>
      </c>
      <c r="M31" s="19">
        <f t="shared" si="7"/>
        <v>355.30009676354922</v>
      </c>
      <c r="O31" s="26">
        <f t="shared" si="8"/>
        <v>1490.4865857803866</v>
      </c>
      <c r="Q31" s="36">
        <v>438.50605314973507</v>
      </c>
      <c r="R31" s="11">
        <v>316.69327630679072</v>
      </c>
      <c r="S31" s="25">
        <f t="shared" si="6"/>
        <v>355.30009676354922</v>
      </c>
      <c r="U31" s="36">
        <v>438.50605314973507</v>
      </c>
      <c r="V31" s="11">
        <v>316.69327630679072</v>
      </c>
      <c r="W31" s="19">
        <f t="shared" si="4"/>
        <v>351.39373728710876</v>
      </c>
      <c r="Y31" s="26">
        <f t="shared" si="9"/>
        <v>1204.121992246575</v>
      </c>
      <c r="AA31" s="36">
        <v>438.50605314973507</v>
      </c>
      <c r="AB31" s="11">
        <v>316.69327630679072</v>
      </c>
      <c r="AC31" s="25">
        <f t="shared" si="2"/>
        <v>351.39373728710876</v>
      </c>
      <c r="AE31" s="36">
        <v>438.50605314973507</v>
      </c>
      <c r="AF31" s="11">
        <v>316.69327630679072</v>
      </c>
      <c r="AG31" s="19">
        <f t="shared" si="3"/>
        <v>351.35172354396428</v>
      </c>
      <c r="AH31" s="14">
        <v>0.51083116851921062</v>
      </c>
      <c r="AI31" s="26">
        <f t="shared" si="1"/>
        <v>1201.2079648919437</v>
      </c>
    </row>
    <row r="32" spans="1:35" x14ac:dyDescent="0.2">
      <c r="A32" s="18"/>
      <c r="B32" s="12"/>
      <c r="C32" s="27"/>
      <c r="K32" s="36">
        <v>414.50605314973507</v>
      </c>
      <c r="L32" s="11">
        <v>351.98192508279573</v>
      </c>
      <c r="M32" s="19">
        <f t="shared" si="7"/>
        <v>376.00344265523898</v>
      </c>
      <c r="O32" s="26">
        <f t="shared" si="8"/>
        <v>577.03330648320025</v>
      </c>
      <c r="Q32" s="36">
        <v>414.50605314973507</v>
      </c>
      <c r="R32" s="11">
        <v>351.98192508279573</v>
      </c>
      <c r="S32" s="25">
        <f t="shared" si="6"/>
        <v>376.00344265523898</v>
      </c>
      <c r="U32" s="36">
        <v>414.50605314973507</v>
      </c>
      <c r="V32" s="11">
        <v>351.98192508279573</v>
      </c>
      <c r="W32" s="19">
        <f t="shared" si="4"/>
        <v>372.0945374246312</v>
      </c>
      <c r="Y32" s="26">
        <f t="shared" si="9"/>
        <v>404.51717521295257</v>
      </c>
      <c r="AA32" s="36">
        <v>414.50605314973507</v>
      </c>
      <c r="AB32" s="11">
        <v>351.98192508279573</v>
      </c>
      <c r="AC32" s="25">
        <f t="shared" si="2"/>
        <v>372.0945374246312</v>
      </c>
      <c r="AE32" s="36">
        <v>414.50605314973507</v>
      </c>
      <c r="AF32" s="11">
        <v>351.98192508279573</v>
      </c>
      <c r="AG32" s="19">
        <f t="shared" si="3"/>
        <v>372.05248341995241</v>
      </c>
      <c r="AH32" s="14">
        <v>0.85304407143183236</v>
      </c>
      <c r="AI32" s="26">
        <f t="shared" si="1"/>
        <v>402.82731196520962</v>
      </c>
    </row>
    <row r="33" spans="1:35" x14ac:dyDescent="0.2">
      <c r="A33" s="18"/>
      <c r="B33" s="12"/>
      <c r="C33" s="27"/>
      <c r="K33" s="36">
        <v>390.50605314973507</v>
      </c>
      <c r="L33" s="11">
        <v>354.99840240319037</v>
      </c>
      <c r="M33" s="19">
        <f t="shared" si="7"/>
        <v>397.91317305122624</v>
      </c>
      <c r="O33" s="26">
        <f t="shared" si="8"/>
        <v>1841.6775397735209</v>
      </c>
      <c r="Q33" s="36">
        <v>390.50605314973507</v>
      </c>
      <c r="R33" s="11">
        <v>354.99840240319037</v>
      </c>
      <c r="S33" s="25">
        <f t="shared" si="6"/>
        <v>397.91317305122624</v>
      </c>
      <c r="U33" s="36">
        <v>390.50605314973507</v>
      </c>
      <c r="V33" s="11">
        <v>354.99840240319037</v>
      </c>
      <c r="W33" s="19">
        <f t="shared" si="4"/>
        <v>394.01483319016904</v>
      </c>
      <c r="Y33" s="26">
        <f t="shared" si="9"/>
        <v>1522.2818713550973</v>
      </c>
      <c r="AA33" s="36">
        <v>390.50605314973507</v>
      </c>
      <c r="AB33" s="11">
        <v>354.99840240319037</v>
      </c>
      <c r="AC33" s="25">
        <f t="shared" si="2"/>
        <v>394.01483319016904</v>
      </c>
      <c r="AE33" s="36">
        <v>390.50605314973507</v>
      </c>
      <c r="AF33" s="11">
        <v>354.99840240319037</v>
      </c>
      <c r="AG33" s="19">
        <f t="shared" si="3"/>
        <v>393.97288000391211</v>
      </c>
      <c r="AH33" s="14">
        <v>1.1695426907988939</v>
      </c>
      <c r="AI33" s="26">
        <f t="shared" si="1"/>
        <v>1519.0099042491606</v>
      </c>
    </row>
    <row r="34" spans="1:35" x14ac:dyDescent="0.2">
      <c r="A34" s="18"/>
      <c r="B34" s="12"/>
      <c r="C34" s="27"/>
      <c r="K34" s="36">
        <v>374.50605314973507</v>
      </c>
      <c r="L34" s="11">
        <v>340.76652381800005</v>
      </c>
      <c r="M34" s="19">
        <f t="shared" si="7"/>
        <v>413.22442169291531</v>
      </c>
      <c r="O34" s="26">
        <f t="shared" si="8"/>
        <v>5250.1469644516492</v>
      </c>
      <c r="Q34" s="36">
        <v>374.50605314973507</v>
      </c>
      <c r="R34" s="11">
        <v>340.76652381800005</v>
      </c>
      <c r="S34" s="25">
        <f t="shared" si="6"/>
        <v>413.22442169291531</v>
      </c>
      <c r="U34" s="36">
        <v>374.50605314973507</v>
      </c>
      <c r="V34" s="11">
        <v>340.76652381800005</v>
      </c>
      <c r="W34" s="19">
        <f t="shared" si="4"/>
        <v>409.3411669002225</v>
      </c>
      <c r="Y34" s="26">
        <f t="shared" si="9"/>
        <v>4702.4816738541995</v>
      </c>
      <c r="AA34" s="36">
        <v>374.50605314973507</v>
      </c>
      <c r="AB34" s="11">
        <v>340.76652381800005</v>
      </c>
      <c r="AC34" s="25">
        <f t="shared" si="2"/>
        <v>409.3411669002225</v>
      </c>
      <c r="AE34" s="36">
        <v>374.50605314973507</v>
      </c>
      <c r="AF34" s="11">
        <v>340.76652381800005</v>
      </c>
      <c r="AG34" s="19">
        <f t="shared" si="3"/>
        <v>409.29936752210011</v>
      </c>
      <c r="AH34" s="14">
        <v>0.48622005644644256</v>
      </c>
      <c r="AI34" s="26">
        <f t="shared" si="1"/>
        <v>4696.7506661706075</v>
      </c>
    </row>
    <row r="35" spans="1:35" x14ac:dyDescent="0.2">
      <c r="A35" s="18"/>
      <c r="B35" s="12"/>
      <c r="C35" s="27"/>
      <c r="K35" s="36">
        <v>370.50605314973507</v>
      </c>
      <c r="L35" s="11">
        <v>349.72824236200398</v>
      </c>
      <c r="M35" s="19">
        <f t="shared" si="7"/>
        <v>417.14341907410085</v>
      </c>
      <c r="O35" s="26">
        <f t="shared" si="8"/>
        <v>4544.8060511232479</v>
      </c>
      <c r="Q35" s="36">
        <v>370.50605314973507</v>
      </c>
      <c r="R35" s="11">
        <v>349.72824236200398</v>
      </c>
      <c r="S35" s="25">
        <f t="shared" si="6"/>
        <v>417.14341907410085</v>
      </c>
      <c r="U35" s="36">
        <v>370.50605314973507</v>
      </c>
      <c r="V35" s="11">
        <v>349.72824236200398</v>
      </c>
      <c r="W35" s="19">
        <f t="shared" si="4"/>
        <v>413.26500983147497</v>
      </c>
      <c r="Y35" s="26">
        <f t="shared" si="9"/>
        <v>4036.9208204696265</v>
      </c>
      <c r="AA35" s="36">
        <v>370.50605314973507</v>
      </c>
      <c r="AB35" s="11">
        <v>349.72824236200398</v>
      </c>
      <c r="AC35" s="25">
        <f t="shared" si="2"/>
        <v>413.26500983147497</v>
      </c>
      <c r="AE35" s="36">
        <v>370.50605314973507</v>
      </c>
      <c r="AF35" s="11">
        <v>349.72824236200398</v>
      </c>
      <c r="AG35" s="19">
        <f t="shared" si="3"/>
        <v>413.22326047974184</v>
      </c>
      <c r="AH35" s="14">
        <v>0.17608102073436049</v>
      </c>
      <c r="AI35" s="26">
        <f t="shared" si="1"/>
        <v>4031.6173257718588</v>
      </c>
    </row>
    <row r="36" spans="1:35" ht="17" thickBot="1" x14ac:dyDescent="0.25">
      <c r="A36" s="18"/>
      <c r="B36" s="12"/>
      <c r="C36" s="27"/>
      <c r="K36" s="36">
        <v>368.50605314973507</v>
      </c>
      <c r="L36" s="11">
        <v>439.62848286744929</v>
      </c>
      <c r="M36" s="19">
        <f t="shared" si="7"/>
        <v>419.11683364400506</v>
      </c>
      <c r="O36" s="26">
        <f t="shared" si="8"/>
        <v>420.72775386562057</v>
      </c>
      <c r="Q36" s="36">
        <v>368.50605314973507</v>
      </c>
      <c r="R36" s="11">
        <v>439.62848286744929</v>
      </c>
      <c r="S36" s="25">
        <f t="shared" si="6"/>
        <v>419.11683364400506</v>
      </c>
      <c r="U36" s="36">
        <v>368.50605314973507</v>
      </c>
      <c r="V36" s="11">
        <v>439.62848286744929</v>
      </c>
      <c r="W36" s="19">
        <f t="shared" si="4"/>
        <v>415.24101371295978</v>
      </c>
      <c r="Y36" s="26">
        <f t="shared" si="9"/>
        <v>594.74865176117726</v>
      </c>
      <c r="AA36" s="36">
        <v>368.50605314973507</v>
      </c>
      <c r="AB36" s="11">
        <v>439.62848286744929</v>
      </c>
      <c r="AC36" s="25">
        <f t="shared" si="2"/>
        <v>415.24101371295978</v>
      </c>
      <c r="AE36" s="36">
        <v>368.50605314973507</v>
      </c>
      <c r="AF36" s="11">
        <v>439.62848286744929</v>
      </c>
      <c r="AG36" s="19">
        <f t="shared" si="3"/>
        <v>415.1992911691284</v>
      </c>
      <c r="AH36" s="14">
        <v>0.10712492933448409</v>
      </c>
      <c r="AI36" s="26">
        <f t="shared" si="1"/>
        <v>596.78540703331043</v>
      </c>
    </row>
    <row r="37" spans="1:35" x14ac:dyDescent="0.2">
      <c r="A37" s="18"/>
      <c r="B37" s="12"/>
      <c r="C37" s="27"/>
      <c r="G37" s="34"/>
      <c r="H37" s="22"/>
      <c r="I37" s="21"/>
      <c r="K37" s="36">
        <v>367.50605314973507</v>
      </c>
      <c r="L37" s="11">
        <v>477.03706793258908</v>
      </c>
      <c r="M37" s="19">
        <f t="shared" si="7"/>
        <v>420.10703909627432</v>
      </c>
      <c r="O37" s="26">
        <f t="shared" si="8"/>
        <v>3241.0281833036302</v>
      </c>
      <c r="Q37" s="36">
        <v>367.50605314973507</v>
      </c>
      <c r="R37" s="11">
        <v>477.03706793258908</v>
      </c>
      <c r="S37" s="25">
        <f t="shared" si="6"/>
        <v>420.10703909627432</v>
      </c>
      <c r="U37" s="36">
        <v>367.50605314973507</v>
      </c>
      <c r="V37" s="11">
        <v>477.03706793258908</v>
      </c>
      <c r="W37" s="19">
        <f t="shared" si="4"/>
        <v>416.23255589290829</v>
      </c>
      <c r="Y37" s="26">
        <f t="shared" si="9"/>
        <v>3697.188684383686</v>
      </c>
      <c r="AA37" s="36">
        <v>367.50605314973507</v>
      </c>
      <c r="AB37" s="11">
        <v>477.03706793258908</v>
      </c>
      <c r="AC37" s="25">
        <f t="shared" si="2"/>
        <v>416.23255589290829</v>
      </c>
      <c r="AE37" s="36">
        <v>367.50605314973507</v>
      </c>
      <c r="AF37" s="11">
        <v>477.03706793258908</v>
      </c>
      <c r="AG37" s="19">
        <f t="shared" si="3"/>
        <v>416.19084720645697</v>
      </c>
      <c r="AH37" s="14">
        <v>2.1717714269137902E-3</v>
      </c>
      <c r="AI37" s="26">
        <f t="shared" si="1"/>
        <v>3702.2625766531896</v>
      </c>
    </row>
    <row r="38" spans="1:35" x14ac:dyDescent="0.2">
      <c r="A38" s="18"/>
      <c r="B38" s="12"/>
      <c r="C38" s="27"/>
      <c r="G38" s="29"/>
      <c r="H38" s="37"/>
      <c r="I38" s="25"/>
      <c r="K38" s="36">
        <v>367.00605314973507</v>
      </c>
      <c r="L38" s="11">
        <v>488.59947858149508</v>
      </c>
      <c r="M38" s="19">
        <f t="shared" si="7"/>
        <v>420.60301877455845</v>
      </c>
      <c r="O38" s="26">
        <f t="shared" si="8"/>
        <v>4623.5185462763484</v>
      </c>
      <c r="Q38" s="36">
        <v>367.00605314973507</v>
      </c>
      <c r="R38" s="11">
        <v>488.59947858149508</v>
      </c>
      <c r="S38" s="25">
        <f t="shared" si="6"/>
        <v>420.60301877455845</v>
      </c>
      <c r="U38" s="36">
        <v>367.00605314973507</v>
      </c>
      <c r="V38" s="11">
        <v>488.59947858149508</v>
      </c>
      <c r="W38" s="19">
        <f t="shared" si="4"/>
        <v>416.72921450808218</v>
      </c>
      <c r="Y38" s="26">
        <f t="shared" si="9"/>
        <v>5165.3348579821049</v>
      </c>
      <c r="AA38" s="36">
        <v>367.00605314973507</v>
      </c>
      <c r="AB38" s="11">
        <v>488.59947858149508</v>
      </c>
      <c r="AC38" s="25">
        <f t="shared" si="2"/>
        <v>416.72921450808218</v>
      </c>
      <c r="AE38" s="36">
        <v>367.00605314973507</v>
      </c>
      <c r="AF38" s="11">
        <v>488.59947858149508</v>
      </c>
      <c r="AG38" s="19">
        <f t="shared" si="3"/>
        <v>416.68751286427613</v>
      </c>
      <c r="AH38" s="14">
        <v>0</v>
      </c>
      <c r="AI38" s="26">
        <f t="shared" si="1"/>
        <v>5171.3308133144728</v>
      </c>
    </row>
    <row r="39" spans="1:35" x14ac:dyDescent="0.2">
      <c r="A39" s="18"/>
      <c r="B39" s="12"/>
      <c r="C39" s="27"/>
      <c r="G39" s="29">
        <v>400</v>
      </c>
      <c r="H39" s="37"/>
      <c r="I39" s="25">
        <f t="shared" ref="I39:I54" si="10">$H$55*EXP(-$E$63*G39)</f>
        <v>468.80789962942629</v>
      </c>
      <c r="K39" s="29">
        <v>366.50605314973507</v>
      </c>
      <c r="L39" s="37">
        <v>500</v>
      </c>
      <c r="M39" s="19">
        <f t="shared" si="7"/>
        <v>421.09958400799496</v>
      </c>
      <c r="O39" s="26">
        <f t="shared" si="8"/>
        <v>6225.275643711444</v>
      </c>
      <c r="Q39" s="29">
        <v>366.50605314973507</v>
      </c>
      <c r="R39" s="37">
        <v>500</v>
      </c>
      <c r="S39" s="25">
        <f t="shared" si="6"/>
        <v>421.09958400799496</v>
      </c>
      <c r="U39" s="29">
        <v>366.50605314973507</v>
      </c>
      <c r="V39" s="37">
        <v>500</v>
      </c>
      <c r="W39" s="19">
        <f t="shared" si="4"/>
        <v>417.22646574816378</v>
      </c>
      <c r="Y39" s="26">
        <f t="shared" si="9"/>
        <v>6851.4579725399044</v>
      </c>
      <c r="AA39" s="29">
        <v>366.50605314973507</v>
      </c>
      <c r="AB39" s="37">
        <v>500</v>
      </c>
      <c r="AC39" s="25">
        <f t="shared" si="2"/>
        <v>417.22646574816378</v>
      </c>
      <c r="AE39" s="29">
        <v>366.50605314973507</v>
      </c>
      <c r="AF39" s="37">
        <v>500</v>
      </c>
      <c r="AG39" s="19">
        <f t="shared" si="3"/>
        <v>417.18477122320189</v>
      </c>
      <c r="AH39" s="14">
        <v>1</v>
      </c>
      <c r="AI39" s="26">
        <f t="shared" si="1"/>
        <v>6858.3621173534093</v>
      </c>
    </row>
    <row r="40" spans="1:35" x14ac:dyDescent="0.2">
      <c r="A40" s="18"/>
      <c r="B40" s="12"/>
      <c r="C40" s="27"/>
      <c r="G40" s="29">
        <v>350</v>
      </c>
      <c r="H40" s="37"/>
      <c r="I40" s="25">
        <f t="shared" si="10"/>
        <v>515.37168697586583</v>
      </c>
      <c r="K40" s="29">
        <v>350</v>
      </c>
      <c r="L40" s="37"/>
      <c r="M40" s="19"/>
      <c r="O40" s="26"/>
      <c r="Q40" s="29">
        <v>350</v>
      </c>
      <c r="R40" s="37"/>
      <c r="S40" s="25"/>
      <c r="U40" s="29">
        <v>350</v>
      </c>
      <c r="V40" s="37"/>
      <c r="W40" s="19">
        <f t="shared" si="4"/>
        <v>433.97915722030569</v>
      </c>
      <c r="Y40" s="26"/>
      <c r="AA40" s="29">
        <v>350</v>
      </c>
      <c r="AB40" s="37"/>
      <c r="AC40" s="25">
        <f t="shared" si="2"/>
        <v>433.97915722030569</v>
      </c>
      <c r="AE40" s="29">
        <v>350</v>
      </c>
      <c r="AF40" s="37"/>
      <c r="AG40" s="19">
        <f t="shared" si="3"/>
        <v>433.93774162358488</v>
      </c>
      <c r="AI40" s="26"/>
    </row>
    <row r="41" spans="1:35" x14ac:dyDescent="0.2">
      <c r="B41" s="13"/>
      <c r="C41" s="27"/>
      <c r="G41" s="29">
        <v>300</v>
      </c>
      <c r="H41" s="37"/>
      <c r="I41" s="25">
        <f t="shared" si="10"/>
        <v>566.56036714889422</v>
      </c>
      <c r="K41" s="29">
        <v>300</v>
      </c>
      <c r="L41" s="37"/>
      <c r="M41" s="19"/>
      <c r="O41" s="26"/>
      <c r="Q41" s="29">
        <v>300</v>
      </c>
      <c r="R41" s="37"/>
      <c r="S41" s="25"/>
      <c r="U41" s="29">
        <v>300</v>
      </c>
      <c r="V41" s="37"/>
      <c r="W41" s="19">
        <f t="shared" si="4"/>
        <v>488.94390103843074</v>
      </c>
      <c r="Y41" s="26"/>
      <c r="AA41" s="29">
        <v>300</v>
      </c>
      <c r="AB41" s="37"/>
      <c r="AC41" s="25">
        <f t="shared" si="2"/>
        <v>488.94390103843074</v>
      </c>
      <c r="AE41" s="29">
        <v>300</v>
      </c>
      <c r="AF41" s="37"/>
      <c r="AG41" s="19">
        <f t="shared" si="3"/>
        <v>488.90390561904343</v>
      </c>
      <c r="AI41" s="26"/>
    </row>
    <row r="42" spans="1:35" x14ac:dyDescent="0.2">
      <c r="B42" s="38"/>
      <c r="C42" s="15"/>
      <c r="G42" s="29">
        <v>250</v>
      </c>
      <c r="H42" s="37"/>
      <c r="I42" s="25">
        <f t="shared" si="10"/>
        <v>622.83330213078148</v>
      </c>
      <c r="K42" s="29">
        <v>250</v>
      </c>
      <c r="L42" s="37"/>
      <c r="M42" s="19"/>
      <c r="O42" s="26"/>
      <c r="Q42" s="29">
        <v>250</v>
      </c>
      <c r="R42" s="37"/>
      <c r="S42" s="25"/>
      <c r="U42" s="29">
        <v>250</v>
      </c>
      <c r="V42" s="37"/>
      <c r="W42" s="19">
        <f t="shared" si="4"/>
        <v>550.87009222730683</v>
      </c>
      <c r="Y42" s="26"/>
      <c r="AA42" s="29">
        <v>250</v>
      </c>
      <c r="AB42" s="37"/>
      <c r="AC42" s="25">
        <f t="shared" si="2"/>
        <v>550.87009222730683</v>
      </c>
      <c r="AE42" s="29">
        <v>250</v>
      </c>
      <c r="AF42" s="37"/>
      <c r="AG42" s="19">
        <f t="shared" si="3"/>
        <v>550.83254117337469</v>
      </c>
      <c r="AI42" s="26"/>
    </row>
    <row r="43" spans="1:35" x14ac:dyDescent="0.2">
      <c r="B43" s="13"/>
      <c r="C43" s="27"/>
      <c r="G43" s="29">
        <v>200</v>
      </c>
      <c r="H43" s="37"/>
      <c r="I43" s="25">
        <f t="shared" si="10"/>
        <v>684.69547948663001</v>
      </c>
      <c r="K43" s="29">
        <v>200</v>
      </c>
      <c r="L43" s="37"/>
      <c r="M43" s="19"/>
      <c r="O43" s="26"/>
      <c r="Q43" s="29">
        <v>200</v>
      </c>
      <c r="R43" s="37"/>
      <c r="S43" s="25"/>
      <c r="U43" s="29">
        <v>200</v>
      </c>
      <c r="V43" s="37"/>
      <c r="W43" s="19">
        <f t="shared" si="4"/>
        <v>620.63941868592815</v>
      </c>
      <c r="Y43" s="26"/>
      <c r="AA43" s="29">
        <v>200</v>
      </c>
      <c r="AB43" s="37"/>
      <c r="AC43" s="25">
        <f t="shared" si="2"/>
        <v>620.63941868592815</v>
      </c>
      <c r="AE43" s="29">
        <v>200</v>
      </c>
      <c r="AF43" s="37"/>
      <c r="AG43" s="19">
        <f t="shared" si="3"/>
        <v>620.60557285042682</v>
      </c>
      <c r="AI43" s="26"/>
    </row>
    <row r="44" spans="1:35" x14ac:dyDescent="0.2">
      <c r="B44" s="13"/>
      <c r="C44" s="27"/>
      <c r="G44" s="29">
        <v>150</v>
      </c>
      <c r="H44" s="37"/>
      <c r="I44" s="25">
        <f t="shared" si="10"/>
        <v>752.70204407115455</v>
      </c>
      <c r="K44" s="29">
        <v>150</v>
      </c>
      <c r="L44" s="37"/>
      <c r="M44" s="19"/>
      <c r="O44" s="26"/>
      <c r="Q44" s="29">
        <v>150</v>
      </c>
      <c r="R44" s="37"/>
      <c r="S44" s="25"/>
      <c r="U44" s="29">
        <v>150</v>
      </c>
      <c r="V44" s="37"/>
      <c r="W44" s="19">
        <f t="shared" si="4"/>
        <v>699.24523669341556</v>
      </c>
      <c r="Y44" s="26"/>
      <c r="AA44" s="29">
        <v>150</v>
      </c>
      <c r="AB44" s="37"/>
      <c r="AC44" s="25">
        <f t="shared" si="2"/>
        <v>699.24523669341556</v>
      </c>
      <c r="AE44" s="29">
        <v>150</v>
      </c>
      <c r="AF44" s="37"/>
      <c r="AG44" s="19">
        <f t="shared" si="3"/>
        <v>699.21663711545318</v>
      </c>
      <c r="AI44" s="26"/>
    </row>
    <row r="45" spans="1:35" ht="17" thickBot="1" x14ac:dyDescent="0.25">
      <c r="G45" s="29">
        <v>100</v>
      </c>
      <c r="H45" s="37"/>
      <c r="I45" s="25">
        <f t="shared" si="10"/>
        <v>827.46327984184893</v>
      </c>
      <c r="K45" s="29">
        <v>100</v>
      </c>
      <c r="L45" s="37"/>
      <c r="M45" s="19"/>
      <c r="O45" s="26"/>
      <c r="Q45" s="29">
        <v>100</v>
      </c>
      <c r="R45" s="37"/>
      <c r="S45" s="25"/>
      <c r="U45" s="29">
        <v>100</v>
      </c>
      <c r="V45" s="37"/>
      <c r="W45" s="19">
        <f t="shared" si="4"/>
        <v>787.80671403963561</v>
      </c>
      <c r="Y45" s="26"/>
      <c r="AA45" s="29">
        <v>100</v>
      </c>
      <c r="AB45" s="37"/>
      <c r="AC45" s="25">
        <f t="shared" si="2"/>
        <v>787.80671403963561</v>
      </c>
      <c r="AE45" s="29">
        <v>100</v>
      </c>
      <c r="AF45" s="37"/>
      <c r="AG45" s="19">
        <f t="shared" si="3"/>
        <v>787.78523269380139</v>
      </c>
      <c r="AI45" s="26"/>
    </row>
    <row r="46" spans="1:35" ht="17" thickBot="1" x14ac:dyDescent="0.25">
      <c r="A46" s="39">
        <v>96</v>
      </c>
      <c r="B46">
        <v>883.82671256842843</v>
      </c>
      <c r="C46" s="19">
        <f t="shared" ref="C46:C54" si="11">$B$55*EXP(-$E$63*A46)</f>
        <v>833.75563293781124</v>
      </c>
      <c r="D46" s="22"/>
      <c r="E46" s="23">
        <f t="shared" ref="E46:E54" si="12">(B46-C46)^2</f>
        <v>2507.113015375608</v>
      </c>
      <c r="G46" s="39">
        <v>96</v>
      </c>
      <c r="H46">
        <v>883.82671256842843</v>
      </c>
      <c r="I46" s="25">
        <f t="shared" si="10"/>
        <v>833.75563293781124</v>
      </c>
      <c r="K46" s="39">
        <v>96</v>
      </c>
      <c r="L46">
        <v>883.82671256842843</v>
      </c>
      <c r="M46" s="19">
        <f t="shared" si="7"/>
        <v>797.28577914163361</v>
      </c>
      <c r="O46" s="26">
        <f t="shared" ref="O46:O54" si="13">(L46-M46)^2</f>
        <v>7489.3331583809331</v>
      </c>
      <c r="Q46" s="39">
        <v>96</v>
      </c>
      <c r="R46">
        <v>883.82671256842843</v>
      </c>
      <c r="S46" s="25">
        <f t="shared" si="6"/>
        <v>797.28577914163361</v>
      </c>
      <c r="U46" s="39">
        <v>96</v>
      </c>
      <c r="V46">
        <v>883.82671256842843</v>
      </c>
      <c r="W46" s="19">
        <f t="shared" si="4"/>
        <v>795.35843386661099</v>
      </c>
      <c r="Y46" s="26">
        <f t="shared" ref="Y46:Y54" si="14">(V46-W46)^2</f>
        <v>7826.6363364624449</v>
      </c>
      <c r="AA46" s="39">
        <v>96</v>
      </c>
      <c r="AB46">
        <v>883.82671256842843</v>
      </c>
      <c r="AC46" s="25">
        <f t="shared" si="2"/>
        <v>795.35843386661099</v>
      </c>
      <c r="AE46" s="39">
        <v>96</v>
      </c>
      <c r="AF46">
        <v>883.82671256842843</v>
      </c>
      <c r="AG46" s="19">
        <f t="shared" si="3"/>
        <v>795.33761408499538</v>
      </c>
      <c r="AH46" s="14">
        <v>0.19855163634248965</v>
      </c>
      <c r="AI46" s="26">
        <f t="shared" ref="AI46" si="15">(AF46-AG46)^2</f>
        <v>7830.3205504107136</v>
      </c>
    </row>
    <row r="47" spans="1:35" x14ac:dyDescent="0.2">
      <c r="A47" s="39">
        <v>72</v>
      </c>
      <c r="B47">
        <v>836.66326877670497</v>
      </c>
      <c r="C47" s="19">
        <f t="shared" si="11"/>
        <v>872.52742370335829</v>
      </c>
      <c r="D47" s="22"/>
      <c r="E47" s="23">
        <f t="shared" si="12"/>
        <v>1286.2376086029922</v>
      </c>
      <c r="G47" s="39">
        <v>72</v>
      </c>
      <c r="H47">
        <v>836.66326877670497</v>
      </c>
      <c r="I47" s="25">
        <f t="shared" si="10"/>
        <v>872.52742370335829</v>
      </c>
      <c r="K47" s="39">
        <v>72</v>
      </c>
      <c r="L47">
        <v>836.66326877670497</v>
      </c>
      <c r="M47" s="19">
        <f t="shared" si="7"/>
        <v>843.74364225637305</v>
      </c>
      <c r="O47" s="26">
        <f t="shared" si="13"/>
        <v>50.131688611587116</v>
      </c>
      <c r="Q47" s="39">
        <v>72</v>
      </c>
      <c r="R47">
        <v>836.66326877670497</v>
      </c>
      <c r="S47" s="25">
        <f t="shared" si="6"/>
        <v>843.74364225637305</v>
      </c>
      <c r="U47" s="39">
        <v>72</v>
      </c>
      <c r="V47">
        <v>836.66326877670497</v>
      </c>
      <c r="W47" s="19">
        <f t="shared" si="4"/>
        <v>842.21344074373428</v>
      </c>
      <c r="Y47" s="26">
        <f t="shared" si="14"/>
        <v>30.804408863598045</v>
      </c>
      <c r="AA47" s="39">
        <v>72</v>
      </c>
      <c r="AB47">
        <v>836.66326877670497</v>
      </c>
      <c r="AC47" s="25">
        <f t="shared" si="2"/>
        <v>842.21344074373428</v>
      </c>
      <c r="AE47" s="39">
        <v>72</v>
      </c>
      <c r="AF47">
        <v>836.66326877670497</v>
      </c>
      <c r="AG47" s="19">
        <f t="shared" si="3"/>
        <v>842.19690597474937</v>
      </c>
      <c r="AH47" s="14">
        <v>0.19855163634248965</v>
      </c>
      <c r="AI47" s="26">
        <f t="shared" si="1"/>
        <v>30.621140639580709</v>
      </c>
    </row>
    <row r="48" spans="1:35" x14ac:dyDescent="0.2">
      <c r="A48" s="39">
        <v>48</v>
      </c>
      <c r="B48">
        <v>884.93699980597194</v>
      </c>
      <c r="C48" s="19">
        <f t="shared" si="11"/>
        <v>913.10220289834547</v>
      </c>
      <c r="E48" s="26">
        <f t="shared" si="12"/>
        <v>793.27866523464752</v>
      </c>
      <c r="G48" s="39">
        <v>48</v>
      </c>
      <c r="H48">
        <v>884.93699980597194</v>
      </c>
      <c r="I48" s="25">
        <f t="shared" si="10"/>
        <v>913.10220289834547</v>
      </c>
      <c r="K48" s="39">
        <v>48</v>
      </c>
      <c r="L48">
        <v>884.93699980597194</v>
      </c>
      <c r="M48" s="19">
        <f t="shared" si="7"/>
        <v>892.90860626473614</v>
      </c>
      <c r="O48" s="26">
        <f t="shared" si="13"/>
        <v>63.546509533411104</v>
      </c>
      <c r="Q48" s="39">
        <v>48</v>
      </c>
      <c r="R48">
        <v>884.93699980597194</v>
      </c>
      <c r="S48" s="25">
        <f t="shared" si="6"/>
        <v>892.90860626473614</v>
      </c>
      <c r="U48" s="39">
        <v>48</v>
      </c>
      <c r="V48">
        <v>884.93699980597194</v>
      </c>
      <c r="W48" s="19">
        <f t="shared" si="4"/>
        <v>891.82870208724</v>
      </c>
      <c r="Y48" s="26">
        <f t="shared" si="14"/>
        <v>47.495560333635481</v>
      </c>
      <c r="AA48" s="39">
        <v>48</v>
      </c>
      <c r="AB48">
        <v>884.93699980597194</v>
      </c>
      <c r="AC48" s="25">
        <f t="shared" si="2"/>
        <v>891.82870208724</v>
      </c>
      <c r="AE48" s="39">
        <v>48</v>
      </c>
      <c r="AF48">
        <v>884.93699980597194</v>
      </c>
      <c r="AG48" s="19">
        <f t="shared" si="3"/>
        <v>891.81702948810937</v>
      </c>
      <c r="AH48" s="14">
        <v>0.29890914403497931</v>
      </c>
      <c r="AI48" s="26">
        <f t="shared" si="1"/>
        <v>47.334808427092106</v>
      </c>
    </row>
    <row r="49" spans="1:35" x14ac:dyDescent="0.2">
      <c r="A49" s="39">
        <v>24</v>
      </c>
      <c r="B49">
        <v>947.06279674368989</v>
      </c>
      <c r="C49" s="19">
        <f t="shared" si="11"/>
        <v>955.5638141423866</v>
      </c>
      <c r="E49" s="26">
        <f t="shared" si="12"/>
        <v>72.267296812944309</v>
      </c>
      <c r="G49" s="39">
        <v>24</v>
      </c>
      <c r="H49">
        <v>947.06279674368989</v>
      </c>
      <c r="I49" s="25">
        <f t="shared" si="10"/>
        <v>955.5638141423866</v>
      </c>
      <c r="K49" s="39">
        <v>24</v>
      </c>
      <c r="L49">
        <v>947.06279674368989</v>
      </c>
      <c r="M49" s="19">
        <f t="shared" si="7"/>
        <v>944.93841400629708</v>
      </c>
      <c r="O49" s="26">
        <f t="shared" si="13"/>
        <v>4.5130020149325558</v>
      </c>
      <c r="Q49" s="39">
        <v>24</v>
      </c>
      <c r="R49">
        <v>947.06279674368989</v>
      </c>
      <c r="S49" s="25">
        <f t="shared" si="6"/>
        <v>944.93841400629708</v>
      </c>
      <c r="U49" s="39">
        <v>24</v>
      </c>
      <c r="V49">
        <v>947.06279674368989</v>
      </c>
      <c r="W49" s="19">
        <f t="shared" si="4"/>
        <v>944.36682602007988</v>
      </c>
      <c r="Y49" s="26">
        <f t="shared" si="14"/>
        <v>7.2682581425622432</v>
      </c>
      <c r="AA49" s="39">
        <v>24</v>
      </c>
      <c r="AB49">
        <v>947.06279674368989</v>
      </c>
      <c r="AC49" s="25">
        <f t="shared" si="2"/>
        <v>944.36682602007988</v>
      </c>
      <c r="AE49" s="39">
        <v>24</v>
      </c>
      <c r="AF49">
        <v>947.06279674368989</v>
      </c>
      <c r="AG49" s="19">
        <f t="shared" si="3"/>
        <v>944.36064588064517</v>
      </c>
      <c r="AH49" s="14">
        <v>0.21071666345129578</v>
      </c>
      <c r="AI49" s="26">
        <f t="shared" si="1"/>
        <v>7.3016192866533336</v>
      </c>
    </row>
    <row r="50" spans="1:35" x14ac:dyDescent="0.2">
      <c r="A50" s="39">
        <v>8</v>
      </c>
      <c r="B50">
        <v>957.44831453656298</v>
      </c>
      <c r="C50" s="19">
        <f t="shared" si="11"/>
        <v>984.96295879410332</v>
      </c>
      <c r="E50" s="26">
        <f t="shared" si="12"/>
        <v>757.05564861899757</v>
      </c>
      <c r="G50" s="39">
        <v>8</v>
      </c>
      <c r="H50">
        <v>957.44831453656298</v>
      </c>
      <c r="I50" s="25">
        <f t="shared" si="10"/>
        <v>984.96295879410332</v>
      </c>
      <c r="J50" s="40"/>
      <c r="K50" s="39">
        <v>8</v>
      </c>
      <c r="L50">
        <v>957.44831453656298</v>
      </c>
      <c r="M50" s="19">
        <f t="shared" si="7"/>
        <v>981.29857493535258</v>
      </c>
      <c r="O50" s="26">
        <f t="shared" si="13"/>
        <v>568.83492109007148</v>
      </c>
      <c r="Q50" s="39">
        <v>8</v>
      </c>
      <c r="R50">
        <v>957.44831453656298</v>
      </c>
      <c r="S50" s="25">
        <f t="shared" si="6"/>
        <v>981.29857493535258</v>
      </c>
      <c r="U50" s="39">
        <v>8</v>
      </c>
      <c r="V50">
        <v>957.44831453656298</v>
      </c>
      <c r="W50" s="19">
        <f t="shared" si="4"/>
        <v>981.10067434528264</v>
      </c>
      <c r="Y50" s="26">
        <f t="shared" si="14"/>
        <v>559.43412452113739</v>
      </c>
      <c r="AA50" s="39">
        <v>8</v>
      </c>
      <c r="AB50">
        <v>957.44831453656298</v>
      </c>
      <c r="AC50" s="25">
        <f t="shared" si="2"/>
        <v>981.10067434528264</v>
      </c>
      <c r="AE50" s="39">
        <v>8</v>
      </c>
      <c r="AF50">
        <v>957.44831453656298</v>
      </c>
      <c r="AG50" s="19">
        <f t="shared" si="3"/>
        <v>981.09853416273688</v>
      </c>
      <c r="AH50" s="14">
        <v>0.2817604535910897</v>
      </c>
      <c r="AI50" s="26">
        <f t="shared" si="1"/>
        <v>559.3328883662615</v>
      </c>
    </row>
    <row r="51" spans="1:35" x14ac:dyDescent="0.2">
      <c r="A51" s="39">
        <v>4</v>
      </c>
      <c r="B51">
        <v>991.50637284488948</v>
      </c>
      <c r="C51" s="19">
        <f t="shared" si="11"/>
        <v>992.45300079857861</v>
      </c>
      <c r="E51" s="26">
        <f t="shared" si="12"/>
        <v>0.89610448270567089</v>
      </c>
      <c r="G51" s="39">
        <v>4</v>
      </c>
      <c r="H51">
        <v>991.50637284488948</v>
      </c>
      <c r="I51" s="25">
        <f t="shared" si="10"/>
        <v>992.45300079857861</v>
      </c>
      <c r="K51" s="39">
        <v>4</v>
      </c>
      <c r="L51">
        <v>991.50637284488948</v>
      </c>
      <c r="M51" s="19">
        <f t="shared" si="7"/>
        <v>990.60515592003287</v>
      </c>
      <c r="O51" s="26">
        <f t="shared" si="13"/>
        <v>0.81219194564800901</v>
      </c>
      <c r="Q51" s="39">
        <v>4</v>
      </c>
      <c r="R51">
        <v>991.50637284488948</v>
      </c>
      <c r="S51" s="25">
        <f t="shared" si="6"/>
        <v>990.60515592003287</v>
      </c>
      <c r="U51" s="39">
        <v>4</v>
      </c>
      <c r="V51">
        <v>991.50637284488948</v>
      </c>
      <c r="W51" s="19">
        <f t="shared" si="4"/>
        <v>990.50526214921376</v>
      </c>
      <c r="Y51" s="26">
        <f t="shared" si="14"/>
        <v>1.0022226249963246</v>
      </c>
      <c r="AA51" s="39">
        <v>4</v>
      </c>
      <c r="AB51">
        <v>991.50637284488948</v>
      </c>
      <c r="AC51" s="25">
        <f t="shared" si="2"/>
        <v>990.50526214921376</v>
      </c>
      <c r="AE51" s="39">
        <v>4</v>
      </c>
      <c r="AF51">
        <v>991.50637284488948</v>
      </c>
      <c r="AG51" s="19">
        <f t="shared" si="3"/>
        <v>990.50418179972212</v>
      </c>
      <c r="AH51" s="14">
        <v>0.12405483343546145</v>
      </c>
      <c r="AI51" s="26">
        <f t="shared" si="1"/>
        <v>1.0043868910136551</v>
      </c>
    </row>
    <row r="52" spans="1:35" x14ac:dyDescent="0.2">
      <c r="A52" s="39">
        <v>2</v>
      </c>
      <c r="B52">
        <v>970.68716119779481</v>
      </c>
      <c r="C52" s="19">
        <f t="shared" si="11"/>
        <v>996.21935375627925</v>
      </c>
      <c r="E52" s="26">
        <f t="shared" si="12"/>
        <v>651.89285684352819</v>
      </c>
      <c r="G52" s="39">
        <v>2</v>
      </c>
      <c r="H52">
        <v>970.68716119779481</v>
      </c>
      <c r="I52" s="25">
        <f t="shared" si="10"/>
        <v>996.21935375627925</v>
      </c>
      <c r="K52" s="39">
        <v>2</v>
      </c>
      <c r="L52">
        <v>970.68716119779481</v>
      </c>
      <c r="M52" s="19">
        <f t="shared" si="7"/>
        <v>995.29149294065246</v>
      </c>
      <c r="O52" s="26">
        <f t="shared" si="13"/>
        <v>605.37314051259273</v>
      </c>
      <c r="Q52" s="39">
        <v>2</v>
      </c>
      <c r="R52">
        <v>970.68716119779481</v>
      </c>
      <c r="S52" s="25">
        <f t="shared" si="6"/>
        <v>995.29149294065246</v>
      </c>
      <c r="U52" s="39">
        <v>2</v>
      </c>
      <c r="V52">
        <v>970.68716119779481</v>
      </c>
      <c r="W52" s="19">
        <f t="shared" si="4"/>
        <v>995.24130850222139</v>
      </c>
      <c r="Y52" s="26">
        <f t="shared" si="14"/>
        <v>602.90614984747901</v>
      </c>
      <c r="AA52" s="39">
        <v>2</v>
      </c>
      <c r="AB52">
        <v>970.68716119779481</v>
      </c>
      <c r="AC52" s="25">
        <f t="shared" si="2"/>
        <v>995.24130850222139</v>
      </c>
      <c r="AE52" s="39">
        <v>2</v>
      </c>
      <c r="AF52">
        <v>970.68716119779481</v>
      </c>
      <c r="AG52" s="19">
        <f t="shared" si="3"/>
        <v>995.24076574451169</v>
      </c>
      <c r="AH52" s="14">
        <v>6.8207369875796509E-2</v>
      </c>
      <c r="AI52" s="26">
        <f t="shared" si="1"/>
        <v>602.87949623655595</v>
      </c>
    </row>
    <row r="53" spans="1:35" x14ac:dyDescent="0.2">
      <c r="A53" s="39">
        <v>1</v>
      </c>
      <c r="B53">
        <v>951.82019624538168</v>
      </c>
      <c r="C53" s="19">
        <f t="shared" si="11"/>
        <v>998.10788683201929</v>
      </c>
      <c r="E53" s="26">
        <f t="shared" si="12"/>
        <v>2142.5502998442998</v>
      </c>
      <c r="G53" s="39">
        <v>1</v>
      </c>
      <c r="H53">
        <v>951.82019624538168</v>
      </c>
      <c r="I53" s="25">
        <f t="shared" si="10"/>
        <v>998.10788683201929</v>
      </c>
      <c r="K53" s="39">
        <v>1</v>
      </c>
      <c r="L53">
        <v>951.82019624538168</v>
      </c>
      <c r="M53" s="19">
        <f t="shared" si="7"/>
        <v>997.64296867198561</v>
      </c>
      <c r="O53" s="26">
        <f t="shared" si="13"/>
        <v>2099.7264728603336</v>
      </c>
      <c r="Q53" s="39">
        <v>1</v>
      </c>
      <c r="R53">
        <v>951.82019624538168</v>
      </c>
      <c r="S53" s="25">
        <f t="shared" si="6"/>
        <v>997.64296867198561</v>
      </c>
      <c r="U53" s="39">
        <v>1</v>
      </c>
      <c r="V53">
        <v>951.82019624538168</v>
      </c>
      <c r="W53" s="19">
        <f t="shared" si="4"/>
        <v>997.61781685283734</v>
      </c>
      <c r="Y53" s="26">
        <f t="shared" si="14"/>
        <v>2097.4220533044468</v>
      </c>
      <c r="AA53" s="39">
        <v>1</v>
      </c>
      <c r="AB53">
        <v>951.82019624538168</v>
      </c>
      <c r="AC53" s="25">
        <f t="shared" si="2"/>
        <v>997.61781685283734</v>
      </c>
      <c r="AE53" s="39">
        <v>1</v>
      </c>
      <c r="AF53">
        <v>951.82019624538168</v>
      </c>
      <c r="AG53" s="19">
        <f t="shared" si="3"/>
        <v>997.61754482592767</v>
      </c>
      <c r="AH53" s="14">
        <v>0.13631685622313536</v>
      </c>
      <c r="AI53" s="26">
        <f t="shared" si="1"/>
        <v>2097.3971370080376</v>
      </c>
    </row>
    <row r="54" spans="1:35" x14ac:dyDescent="0.2">
      <c r="A54" s="39">
        <v>0.5</v>
      </c>
      <c r="B54">
        <v>983.81053871508686</v>
      </c>
      <c r="C54" s="19">
        <f t="shared" si="11"/>
        <v>999.05349548060701</v>
      </c>
      <c r="E54" s="26">
        <f t="shared" si="12"/>
        <v>232.34773095551645</v>
      </c>
      <c r="G54" s="39">
        <v>0.5</v>
      </c>
      <c r="H54">
        <v>983.81053871508686</v>
      </c>
      <c r="I54" s="25">
        <f t="shared" si="10"/>
        <v>999.05349548060701</v>
      </c>
      <c r="K54" s="39">
        <v>0.5</v>
      </c>
      <c r="L54">
        <v>983.81053871508686</v>
      </c>
      <c r="M54" s="19">
        <f t="shared" si="7"/>
        <v>998.82078906678032</v>
      </c>
      <c r="O54" s="26">
        <f t="shared" si="13"/>
        <v>225.30761562051356</v>
      </c>
      <c r="Q54" s="39">
        <v>0.5</v>
      </c>
      <c r="R54">
        <v>983.81053871508686</v>
      </c>
      <c r="S54" s="25">
        <f t="shared" si="6"/>
        <v>998.82078906678032</v>
      </c>
      <c r="U54" s="39">
        <v>0.5</v>
      </c>
      <c r="V54">
        <v>983.81053871508686</v>
      </c>
      <c r="W54" s="19">
        <f t="shared" si="4"/>
        <v>998.80819823068998</v>
      </c>
      <c r="Y54" s="26">
        <f t="shared" si="14"/>
        <v>224.92979094596075</v>
      </c>
      <c r="AA54" s="39">
        <v>0.5</v>
      </c>
      <c r="AB54">
        <v>983.81053871508686</v>
      </c>
      <c r="AC54" s="25">
        <f t="shared" si="2"/>
        <v>998.80819823068998</v>
      </c>
      <c r="AE54" s="39">
        <v>0.5</v>
      </c>
      <c r="AF54">
        <v>983.81053871508686</v>
      </c>
      <c r="AG54" s="19">
        <f t="shared" si="3"/>
        <v>998.80806205493138</v>
      </c>
      <c r="AH54" s="14">
        <v>7.3630064200856549E-2</v>
      </c>
      <c r="AI54" s="26">
        <f t="shared" si="1"/>
        <v>224.92570632918111</v>
      </c>
    </row>
    <row r="55" spans="1:35" x14ac:dyDescent="0.2">
      <c r="A55" s="39">
        <v>0</v>
      </c>
      <c r="B55">
        <v>1000</v>
      </c>
      <c r="C55" s="19">
        <f>$B$55*EXP(-$E$63*A55)</f>
        <v>1000</v>
      </c>
      <c r="E55" s="26">
        <f>(B55-C55)^2</f>
        <v>0</v>
      </c>
      <c r="G55" s="39">
        <v>0</v>
      </c>
      <c r="H55">
        <v>1000</v>
      </c>
      <c r="I55" s="25">
        <f>$H$55*EXP(-$E$63*G55)</f>
        <v>1000</v>
      </c>
      <c r="K55" s="39">
        <v>0</v>
      </c>
      <c r="L55">
        <v>1000</v>
      </c>
      <c r="M55" s="19">
        <f>$L$55*EXP(-$O$63*K55)</f>
        <v>1000</v>
      </c>
      <c r="O55" s="26">
        <f>(L55-M55)^2</f>
        <v>0</v>
      </c>
      <c r="Q55" s="39">
        <v>0</v>
      </c>
      <c r="R55">
        <v>1000</v>
      </c>
      <c r="S55" s="25">
        <f>$R$55*EXP(-$O$63*Q55)</f>
        <v>1000</v>
      </c>
      <c r="U55" s="39">
        <v>0</v>
      </c>
      <c r="V55">
        <v>1000</v>
      </c>
      <c r="W55" s="19">
        <f>$V$55*EXP(-$Y$63*U55)</f>
        <v>1000</v>
      </c>
      <c r="Y55" s="26">
        <f>(V55-W55)^2</f>
        <v>0</v>
      </c>
      <c r="AA55" s="39">
        <v>0</v>
      </c>
      <c r="AB55">
        <v>1000</v>
      </c>
      <c r="AC55" s="25">
        <f>$AB$55*EXP(-$Y$63*AA55)</f>
        <v>1000</v>
      </c>
      <c r="AE55" s="39">
        <v>0</v>
      </c>
      <c r="AF55">
        <v>1000</v>
      </c>
      <c r="AG55" s="19">
        <f t="shared" si="3"/>
        <v>1000</v>
      </c>
      <c r="AH55" s="14">
        <v>0</v>
      </c>
      <c r="AI55" s="26">
        <f>(AF55-AG55)^2</f>
        <v>0</v>
      </c>
    </row>
    <row r="56" spans="1:35" x14ac:dyDescent="0.2">
      <c r="A56" s="29"/>
      <c r="E56" s="26">
        <f>SUM(E46:E55)</f>
        <v>8443.6392267712399</v>
      </c>
      <c r="G56" s="29"/>
      <c r="I56" s="26"/>
      <c r="K56" s="29"/>
      <c r="O56" s="26">
        <f>SUM(O30:O55)</f>
        <v>39520.290351893098</v>
      </c>
      <c r="Q56" s="29"/>
      <c r="S56" s="26"/>
      <c r="U56" s="29"/>
      <c r="Y56" s="26">
        <f>SUM(Y15:Y55)</f>
        <v>40461.783410759177</v>
      </c>
      <c r="AA56" s="29"/>
      <c r="AC56" s="26"/>
      <c r="AE56" s="41"/>
      <c r="AI56" s="26">
        <f>SUM(AI3:AI55)</f>
        <v>40467.477644328494</v>
      </c>
    </row>
    <row r="57" spans="1:35" x14ac:dyDescent="0.2">
      <c r="A57" s="29"/>
      <c r="E57" s="26"/>
      <c r="G57" s="29"/>
      <c r="I57" s="26"/>
      <c r="K57" s="29"/>
      <c r="O57" s="26"/>
      <c r="Q57" s="29"/>
      <c r="S57" s="26"/>
      <c r="U57" s="29"/>
      <c r="Y57" s="26"/>
      <c r="AA57" s="29"/>
      <c r="AC57" s="26"/>
      <c r="AE57" s="41"/>
      <c r="AI57" s="26"/>
    </row>
    <row r="58" spans="1:35" ht="17" x14ac:dyDescent="0.2">
      <c r="A58" s="29"/>
      <c r="D58" s="42" t="s">
        <v>2</v>
      </c>
      <c r="E58" s="43">
        <f>RSQ(C46:C55,B46:B55)</f>
        <v>0.80230448965345369</v>
      </c>
      <c r="G58" s="29"/>
      <c r="I58" s="26"/>
      <c r="K58" s="29"/>
      <c r="N58" s="42" t="s">
        <v>2</v>
      </c>
      <c r="O58" s="43">
        <f>RSQ(M30:M55,L30:L55)</f>
        <v>0.97502092421610409</v>
      </c>
      <c r="Q58" s="29"/>
      <c r="S58" s="26"/>
      <c r="T58" s="44"/>
      <c r="U58" s="29"/>
      <c r="X58" s="42" t="s">
        <v>2</v>
      </c>
      <c r="Y58" s="43">
        <f>RSQ(W15:W55,V15:V55)</f>
        <v>0.9895256586861042</v>
      </c>
      <c r="AA58" s="29"/>
      <c r="AC58" s="26"/>
      <c r="AE58" s="41"/>
      <c r="AH58" s="42" t="s">
        <v>2</v>
      </c>
      <c r="AI58" s="43">
        <f>RSQ(AG3:AG55,AF3:AF55)</f>
        <v>0.9925370448831875</v>
      </c>
    </row>
    <row r="59" spans="1:35" x14ac:dyDescent="0.2">
      <c r="A59" s="29"/>
      <c r="E59" s="26"/>
      <c r="G59" s="29"/>
      <c r="I59" s="26"/>
      <c r="K59" s="29"/>
      <c r="O59" s="26"/>
      <c r="Q59" s="29"/>
      <c r="S59" s="26"/>
      <c r="U59" s="29"/>
      <c r="Y59" s="26"/>
      <c r="AA59" s="29"/>
      <c r="AC59" s="26"/>
      <c r="AE59" s="41"/>
      <c r="AI59" s="26"/>
    </row>
    <row r="60" spans="1:35" x14ac:dyDescent="0.2">
      <c r="A60" s="29"/>
      <c r="E60" s="26"/>
      <c r="G60" s="29"/>
      <c r="I60" s="26"/>
      <c r="K60" s="29"/>
      <c r="O60" s="26"/>
      <c r="Q60" s="29"/>
      <c r="S60" s="26"/>
      <c r="U60" s="29"/>
      <c r="Y60" s="26"/>
      <c r="AA60" s="29"/>
      <c r="AC60" s="26"/>
      <c r="AE60" s="41"/>
      <c r="AI60" s="26"/>
    </row>
    <row r="61" spans="1:35" x14ac:dyDescent="0.2">
      <c r="A61" s="29"/>
      <c r="E61" s="26"/>
      <c r="G61" s="29"/>
      <c r="I61" s="26"/>
      <c r="K61" s="29"/>
      <c r="O61" s="26"/>
      <c r="Q61" s="29"/>
      <c r="S61" s="26"/>
      <c r="U61" s="29"/>
      <c r="Y61" s="26"/>
      <c r="AA61" s="29"/>
      <c r="AC61" s="26"/>
      <c r="AE61" s="41"/>
      <c r="AI61" s="26"/>
    </row>
    <row r="62" spans="1:35" x14ac:dyDescent="0.2">
      <c r="A62" s="29"/>
      <c r="D62" s="45" t="s">
        <v>0</v>
      </c>
      <c r="E62" s="47"/>
      <c r="G62" s="29"/>
      <c r="I62" s="26"/>
      <c r="K62" s="29"/>
      <c r="N62" s="45" t="s">
        <v>0</v>
      </c>
      <c r="O62" s="46"/>
      <c r="Q62" s="29"/>
      <c r="S62" s="26"/>
      <c r="U62" s="29"/>
      <c r="X62" s="45" t="s">
        <v>0</v>
      </c>
      <c r="Y62" s="46"/>
      <c r="AA62" s="29"/>
      <c r="AC62" s="26"/>
      <c r="AE62" s="41"/>
      <c r="AH62" s="45" t="s">
        <v>0</v>
      </c>
      <c r="AI62" s="46"/>
    </row>
    <row r="63" spans="1:35" x14ac:dyDescent="0.2">
      <c r="A63" s="29"/>
      <c r="D63" s="45" t="s">
        <v>1</v>
      </c>
      <c r="E63" s="49">
        <v>1.8939054752898582E-3</v>
      </c>
      <c r="G63" s="29"/>
      <c r="I63" s="26"/>
      <c r="K63" s="29"/>
      <c r="N63" s="45" t="s">
        <v>1</v>
      </c>
      <c r="O63" s="48">
        <v>2.3598134989908956E-3</v>
      </c>
      <c r="Q63" s="29"/>
      <c r="S63" s="26"/>
      <c r="U63" s="29"/>
      <c r="X63" s="45" t="s">
        <v>1</v>
      </c>
      <c r="Y63" s="48">
        <v>2.3850250596370486E-3</v>
      </c>
      <c r="AA63" s="29"/>
      <c r="AC63" s="26"/>
      <c r="AE63" s="41"/>
      <c r="AH63" s="45" t="s">
        <v>1</v>
      </c>
      <c r="AI63" s="48">
        <v>2.3852977361492641E-3</v>
      </c>
    </row>
    <row r="64" spans="1:35" ht="17" thickBot="1" x14ac:dyDescent="0.25">
      <c r="A64" s="53"/>
      <c r="B64" s="51"/>
      <c r="C64" s="51"/>
      <c r="D64" s="51"/>
      <c r="E64" s="52"/>
      <c r="G64" s="53"/>
      <c r="H64" s="51"/>
      <c r="I64" s="52"/>
      <c r="K64" s="53"/>
      <c r="L64" s="51"/>
      <c r="M64" s="51"/>
      <c r="N64" s="51"/>
      <c r="O64" s="52"/>
      <c r="Q64" s="53"/>
      <c r="R64" s="51"/>
      <c r="S64" s="52"/>
      <c r="U64" s="53"/>
      <c r="V64" s="51"/>
      <c r="W64" s="51"/>
      <c r="X64" s="51"/>
      <c r="Y64" s="52"/>
      <c r="AA64" s="53"/>
      <c r="AB64" s="51"/>
      <c r="AC64" s="52"/>
      <c r="AE64" s="50"/>
      <c r="AF64" s="51"/>
      <c r="AG64" s="51"/>
      <c r="AH64" s="51"/>
      <c r="AI64" s="52"/>
    </row>
    <row r="65" spans="31:31" x14ac:dyDescent="0.2">
      <c r="AE65" s="14"/>
    </row>
    <row r="66" spans="31:31" x14ac:dyDescent="0.2">
      <c r="AE66" s="14"/>
    </row>
    <row r="67" spans="31:31" x14ac:dyDescent="0.2">
      <c r="AE67" s="14"/>
    </row>
    <row r="68" spans="31:31" x14ac:dyDescent="0.2">
      <c r="AE68" s="14"/>
    </row>
    <row r="69" spans="31:31" x14ac:dyDescent="0.2">
      <c r="AE69" s="14"/>
    </row>
    <row r="70" spans="31:31" x14ac:dyDescent="0.2">
      <c r="AE70" s="14"/>
    </row>
    <row r="71" spans="31:31" x14ac:dyDescent="0.2">
      <c r="AE71" s="14"/>
    </row>
    <row r="72" spans="31:31" x14ac:dyDescent="0.2">
      <c r="AE72" s="14"/>
    </row>
    <row r="73" spans="31:31" x14ac:dyDescent="0.2">
      <c r="AE73" s="14"/>
    </row>
    <row r="74" spans="31:31" x14ac:dyDescent="0.2">
      <c r="AE74" s="14"/>
    </row>
    <row r="75" spans="31:31" x14ac:dyDescent="0.2">
      <c r="AE75" s="14"/>
    </row>
    <row r="76" spans="31:31" x14ac:dyDescent="0.2">
      <c r="AE76" s="14"/>
    </row>
    <row r="77" spans="31:31" x14ac:dyDescent="0.2">
      <c r="AE77" s="14"/>
    </row>
    <row r="86" spans="31:31" x14ac:dyDescent="0.2">
      <c r="AE86" s="14"/>
    </row>
    <row r="87" spans="31:31" x14ac:dyDescent="0.2">
      <c r="AE87" s="14"/>
    </row>
    <row r="88" spans="31:31" x14ac:dyDescent="0.2">
      <c r="AE88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E142-710F-5D4E-8E12-79D6A05754F4}">
  <dimension ref="A2:Z76"/>
  <sheetViews>
    <sheetView tabSelected="1" zoomScale="80" zoomScaleNormal="80" workbookViewId="0">
      <selection activeCell="Z6" sqref="V2:Z6"/>
    </sheetView>
  </sheetViews>
  <sheetFormatPr baseColWidth="10" defaultColWidth="11.5" defaultRowHeight="16" x14ac:dyDescent="0.2"/>
  <cols>
    <col min="1" max="5" width="11.5" style="14"/>
    <col min="6" max="6" width="12.5" style="14" bestFit="1" customWidth="1"/>
    <col min="7" max="8" width="11.5" style="14"/>
    <col min="9" max="9" width="12.6640625" style="14" bestFit="1" customWidth="1"/>
    <col min="10" max="21" width="11.5" style="14"/>
    <col min="22" max="22" width="11.5" style="15"/>
    <col min="23" max="16384" width="11.5" style="14"/>
  </cols>
  <sheetData>
    <row r="2" spans="1:26" ht="17" thickBot="1" x14ac:dyDescent="0.25">
      <c r="V2" s="18"/>
      <c r="W2" s="2"/>
      <c r="X2" s="19"/>
      <c r="Y2" s="3" t="s">
        <v>3</v>
      </c>
    </row>
    <row r="3" spans="1:26" x14ac:dyDescent="0.2">
      <c r="V3" s="54">
        <v>1035.9832858049344</v>
      </c>
      <c r="W3">
        <v>13.703364755797757</v>
      </c>
      <c r="X3" s="19">
        <f>$W$43*EXP(-$Z$51*V3)</f>
        <v>14.262852499325659</v>
      </c>
      <c r="Y3" s="22">
        <v>0.92705658278976033</v>
      </c>
      <c r="Z3" s="23">
        <f t="shared" ref="Z3:Z42" si="0">(W3-X3)^2</f>
        <v>0.31302653515794265</v>
      </c>
    </row>
    <row r="4" spans="1:26" x14ac:dyDescent="0.2">
      <c r="V4" s="54">
        <v>1011.9832858049344</v>
      </c>
      <c r="W4">
        <v>14.305050600515452</v>
      </c>
      <c r="X4" s="19">
        <f>$W$43*EXP(-$Z$51*V4)</f>
        <v>15.487916478113139</v>
      </c>
      <c r="Y4" s="14">
        <v>1.9937049325177916</v>
      </c>
      <c r="Z4" s="26">
        <f t="shared" si="0"/>
        <v>1.3991716843849453</v>
      </c>
    </row>
    <row r="5" spans="1:26" x14ac:dyDescent="0.2">
      <c r="V5" s="54">
        <v>987.98328580493444</v>
      </c>
      <c r="W5">
        <v>15.623506521806993</v>
      </c>
      <c r="X5" s="19">
        <f>$W$43*EXP(-$Z$51*V5)</f>
        <v>16.818203570733814</v>
      </c>
      <c r="Y5" s="14">
        <v>1.7364148183681405</v>
      </c>
      <c r="Z5" s="26">
        <f t="shared" si="0"/>
        <v>1.4273010387144558</v>
      </c>
    </row>
    <row r="6" spans="1:26" x14ac:dyDescent="0.2">
      <c r="V6" s="54">
        <v>963.98328580493444</v>
      </c>
      <c r="W6">
        <v>16.742946844638666</v>
      </c>
      <c r="X6" s="19">
        <f>$W$43*EXP(-$Z$51*V6)</f>
        <v>18.262751593886623</v>
      </c>
      <c r="Y6" s="14">
        <v>1.4078632556027391</v>
      </c>
      <c r="Z6" s="26">
        <f t="shared" si="0"/>
        <v>2.3098064758366448</v>
      </c>
    </row>
    <row r="7" spans="1:26" ht="24" x14ac:dyDescent="0.3">
      <c r="B7" s="16"/>
      <c r="D7" s="17"/>
      <c r="V7" s="54">
        <v>947.98328580493444</v>
      </c>
      <c r="W7">
        <v>18.980785508811024</v>
      </c>
      <c r="X7" s="19">
        <f>$W$43*EXP(-$Z$51*V7)</f>
        <v>19.294074449054918</v>
      </c>
      <c r="Y7" s="14">
        <v>0.55609432468506892</v>
      </c>
      <c r="Z7" s="26">
        <f t="shared" si="0"/>
        <v>9.8149960079141826E-2</v>
      </c>
    </row>
    <row r="8" spans="1:26" x14ac:dyDescent="0.2">
      <c r="V8" s="54">
        <v>943.98328580493444</v>
      </c>
      <c r="W8">
        <v>18.742839195702398</v>
      </c>
      <c r="X8" s="19">
        <f>$W$43*EXP(-$Z$51*V8)</f>
        <v>19.56087980454403</v>
      </c>
      <c r="Y8" s="14">
        <v>4.2923394427849111</v>
      </c>
      <c r="Z8" s="26">
        <f t="shared" si="0"/>
        <v>0.66919043771398667</v>
      </c>
    </row>
    <row r="9" spans="1:26" x14ac:dyDescent="0.2">
      <c r="V9" s="54">
        <v>941.98328580493444</v>
      </c>
      <c r="W9">
        <v>18.800865361406597</v>
      </c>
      <c r="X9" s="19">
        <f>$W$43*EXP(-$Z$51*V9)</f>
        <v>19.695662864916066</v>
      </c>
      <c r="Y9" s="14">
        <v>0.5914594273660192</v>
      </c>
      <c r="Z9" s="26">
        <f t="shared" si="0"/>
        <v>0.80066257228677873</v>
      </c>
    </row>
    <row r="10" spans="1:26" x14ac:dyDescent="0.2">
      <c r="A10" s="18"/>
      <c r="B10" s="5"/>
      <c r="C10" s="27"/>
      <c r="V10" s="54">
        <v>940.98328580493444</v>
      </c>
      <c r="W10">
        <v>19.138216339063085</v>
      </c>
      <c r="X10" s="19">
        <f>$W$43*EXP(-$Z$51*V10)</f>
        <v>19.763402264128846</v>
      </c>
      <c r="Y10" s="14">
        <v>0.6095720717574229</v>
      </c>
      <c r="Z10" s="26">
        <f t="shared" si="0"/>
        <v>0.39085744090033131</v>
      </c>
    </row>
    <row r="11" spans="1:26" ht="17" thickBot="1" x14ac:dyDescent="0.25">
      <c r="A11" s="18"/>
      <c r="B11" s="5"/>
      <c r="C11" s="27"/>
      <c r="V11" s="54">
        <v>940.48328580493444</v>
      </c>
      <c r="W11">
        <v>19.17816850081546</v>
      </c>
      <c r="X11" s="19">
        <f>$W$43*EXP(-$Z$51*V11)</f>
        <v>19.79735927989989</v>
      </c>
      <c r="Y11" s="14">
        <v>1.60957207175742</v>
      </c>
      <c r="Z11" s="26">
        <f t="shared" si="0"/>
        <v>0.38339722090318396</v>
      </c>
    </row>
    <row r="12" spans="1:26" ht="17" thickBot="1" x14ac:dyDescent="0.25">
      <c r="A12" s="18"/>
      <c r="B12" s="5"/>
      <c r="C12" s="27"/>
      <c r="Q12" s="34">
        <v>950</v>
      </c>
      <c r="R12" s="22"/>
      <c r="S12" s="25">
        <f>$R$43*EXP(-$O$51*Q12)</f>
        <v>19.278157999978664</v>
      </c>
      <c r="V12" s="54">
        <v>939.98328580493444</v>
      </c>
      <c r="W12">
        <v>20</v>
      </c>
      <c r="X12" s="19">
        <f>$W$43*EXP(-$Z$51*V12)</f>
        <v>19.831374639821647</v>
      </c>
      <c r="Y12" s="14">
        <v>2.60957207175742</v>
      </c>
      <c r="Z12" s="26">
        <f t="shared" si="0"/>
        <v>2.8434512095279408E-2</v>
      </c>
    </row>
    <row r="13" spans="1:26" ht="17" thickBot="1" x14ac:dyDescent="0.25">
      <c r="A13" s="18"/>
      <c r="B13" s="5"/>
      <c r="C13" s="27"/>
      <c r="Q13" s="34">
        <v>900</v>
      </c>
      <c r="S13" s="25">
        <f>$R$43*EXP(-$O$51*Q13)</f>
        <v>22.881345562108219</v>
      </c>
      <c r="V13" s="34">
        <v>900</v>
      </c>
      <c r="X13" s="19">
        <f>$W$43*EXP(-$Z$51*V13)</f>
        <v>22.749520186892656</v>
      </c>
      <c r="Z13" s="26"/>
    </row>
    <row r="14" spans="1:26" x14ac:dyDescent="0.2">
      <c r="A14" s="18"/>
      <c r="B14" s="5"/>
      <c r="C14" s="27"/>
      <c r="Q14" s="34">
        <v>850</v>
      </c>
      <c r="S14" s="25">
        <f>$R$43*EXP(-$O$51*Q14)</f>
        <v>27.157987538705139</v>
      </c>
      <c r="V14" s="34">
        <v>850</v>
      </c>
      <c r="X14" s="19">
        <f>$W$43*EXP(-$Z$51*V14)</f>
        <v>27.010192078164593</v>
      </c>
      <c r="Z14" s="26"/>
    </row>
    <row r="15" spans="1:26" ht="17" thickBot="1" x14ac:dyDescent="0.25">
      <c r="A15" s="18"/>
      <c r="B15" s="5"/>
      <c r="C15" s="27"/>
      <c r="Q15" s="29">
        <v>800</v>
      </c>
      <c r="S15" s="25">
        <f>$R$43*EXP(-$O$51*Q15)</f>
        <v>32.233956047316809</v>
      </c>
      <c r="V15" s="29">
        <v>800</v>
      </c>
      <c r="X15" s="19">
        <f>$W$43*EXP(-$Z$51*V15)</f>
        <v>32.06882914918279</v>
      </c>
      <c r="Z15" s="26"/>
    </row>
    <row r="16" spans="1:26" x14ac:dyDescent="0.2">
      <c r="A16" s="18"/>
      <c r="B16" s="5"/>
      <c r="C16" s="27"/>
      <c r="Q16" s="34">
        <v>750</v>
      </c>
      <c r="S16" s="25">
        <f>$R$43*EXP(-$O$51*Q16)</f>
        <v>38.258649356088902</v>
      </c>
      <c r="V16" s="34">
        <v>750</v>
      </c>
      <c r="X16" s="19">
        <f>$W$43*EXP(-$Z$51*V16)</f>
        <v>38.074879290875387</v>
      </c>
      <c r="Z16" s="26"/>
    </row>
    <row r="17" spans="1:26" x14ac:dyDescent="0.2">
      <c r="A17" s="18"/>
      <c r="B17" s="5"/>
      <c r="C17" s="27"/>
      <c r="H17" s="28"/>
      <c r="I17" s="6"/>
      <c r="Q17" s="29">
        <v>700</v>
      </c>
      <c r="S17" s="25">
        <f>$R$43*EXP(-$O$51*Q17)</f>
        <v>45.409389043142383</v>
      </c>
      <c r="V17" s="29">
        <v>700</v>
      </c>
      <c r="X17" s="19">
        <f>$W$43*EXP(-$Z$51*V17)</f>
        <v>45.205779926382931</v>
      </c>
      <c r="Z17" s="26"/>
    </row>
    <row r="18" spans="1:26" ht="17" thickBot="1" x14ac:dyDescent="0.25">
      <c r="A18" s="18"/>
      <c r="B18" s="5"/>
      <c r="C18" s="27"/>
      <c r="H18" s="30"/>
      <c r="I18" s="6"/>
      <c r="Q18" s="29">
        <v>650</v>
      </c>
      <c r="S18" s="25">
        <f>$R$43*EXP(-$O$51*Q18)</f>
        <v>53.896639007808808</v>
      </c>
      <c r="V18" s="29">
        <v>650</v>
      </c>
      <c r="X18" s="19">
        <f>$W$43*EXP(-$Z$51*V18)</f>
        <v>53.672200065051925</v>
      </c>
      <c r="Z18" s="26"/>
    </row>
    <row r="19" spans="1:26" x14ac:dyDescent="0.2">
      <c r="A19" s="30"/>
      <c r="B19" s="6"/>
      <c r="C19" s="27"/>
      <c r="H19" s="30"/>
      <c r="I19" s="6"/>
      <c r="K19" s="35">
        <v>572.57830576872163</v>
      </c>
      <c r="L19" s="10">
        <v>82.867098680602311</v>
      </c>
      <c r="M19" s="19">
        <f>$L$43*EXP(-$O$51*K19)</f>
        <v>70.273240025221355</v>
      </c>
      <c r="N19" s="22"/>
      <c r="O19" s="23">
        <f t="shared" ref="O19:O27" si="1">(L19-M19)^2</f>
        <v>158.60527583171381</v>
      </c>
      <c r="Q19" s="35">
        <v>572.57830576872163</v>
      </c>
      <c r="R19" s="10">
        <v>82.867098680602311</v>
      </c>
      <c r="S19" s="25">
        <f>$R$43*EXP(-$O$51*Q19)</f>
        <v>70.273240025221355</v>
      </c>
      <c r="V19" s="35">
        <v>572.57830576872163</v>
      </c>
      <c r="W19" s="10">
        <v>82.867098680602311</v>
      </c>
      <c r="X19" s="19">
        <f>$W$43*EXP(-$Z$51*V19)</f>
        <v>70.015396695270397</v>
      </c>
      <c r="Y19" s="14">
        <v>0.4358048498737746</v>
      </c>
      <c r="Z19" s="26">
        <f t="shared" si="0"/>
        <v>165.16624391978425</v>
      </c>
    </row>
    <row r="20" spans="1:26" x14ac:dyDescent="0.2">
      <c r="A20" s="30"/>
      <c r="B20" s="6"/>
      <c r="C20" s="27"/>
      <c r="H20" s="30"/>
      <c r="I20" s="6"/>
      <c r="K20" s="36">
        <v>548.57830576872163</v>
      </c>
      <c r="L20" s="11">
        <v>82.344750513540973</v>
      </c>
      <c r="M20" s="19">
        <f>$L$43*EXP(-$O$51*K20)</f>
        <v>76.297387842149689</v>
      </c>
      <c r="O20" s="26">
        <f t="shared" si="1"/>
        <v>36.570595279336722</v>
      </c>
      <c r="Q20" s="36">
        <v>548.57830576872163</v>
      </c>
      <c r="R20" s="11">
        <v>82.344750513540973</v>
      </c>
      <c r="S20" s="25">
        <f>$R$43*EXP(-$O$51*Q20)</f>
        <v>76.297387842149689</v>
      </c>
      <c r="V20" s="36">
        <v>548.57830576872163</v>
      </c>
      <c r="W20" s="11">
        <v>82.344750513540973</v>
      </c>
      <c r="X20" s="19">
        <f>$W$43*EXP(-$Z$51*V20)</f>
        <v>76.029154494136165</v>
      </c>
      <c r="Y20" s="14">
        <v>0.51083116851921062</v>
      </c>
      <c r="Z20" s="26">
        <f t="shared" si="0"/>
        <v>39.886753080321853</v>
      </c>
    </row>
    <row r="21" spans="1:26" x14ac:dyDescent="0.2">
      <c r="A21" s="30"/>
      <c r="B21" s="6"/>
      <c r="C21" s="27"/>
      <c r="H21" s="30"/>
      <c r="I21" s="6"/>
      <c r="K21" s="36">
        <v>524.57830576872163</v>
      </c>
      <c r="L21" s="11">
        <v>80.73726718546304</v>
      </c>
      <c r="M21" s="19">
        <f>$L$43*EXP(-$O$51*K21)</f>
        <v>82.837953528912649</v>
      </c>
      <c r="O21" s="26">
        <f t="shared" si="1"/>
        <v>4.4128831135556918</v>
      </c>
      <c r="Q21" s="36">
        <v>524.57830576872163</v>
      </c>
      <c r="R21" s="11">
        <v>80.73726718546304</v>
      </c>
      <c r="S21" s="25">
        <f>$R$43*EXP(-$O$51*Q21)</f>
        <v>82.837953528912649</v>
      </c>
      <c r="V21" s="36">
        <v>524.57830576872163</v>
      </c>
      <c r="W21" s="11">
        <v>80.73726718546304</v>
      </c>
      <c r="X21" s="19">
        <f>$W$43*EXP(-$Z$51*V21)</f>
        <v>82.559445578113781</v>
      </c>
      <c r="Y21" s="14">
        <v>0.85304407143183236</v>
      </c>
      <c r="Z21" s="26">
        <f t="shared" si="0"/>
        <v>3.3203340946432394</v>
      </c>
    </row>
    <row r="22" spans="1:26" x14ac:dyDescent="0.2">
      <c r="A22" s="18"/>
      <c r="B22" s="12"/>
      <c r="C22" s="27"/>
      <c r="K22" s="36">
        <v>500.57830576872163</v>
      </c>
      <c r="L22" s="11">
        <v>80.64273513452838</v>
      </c>
      <c r="M22" s="19">
        <f>$L$43*EXP(-$O$51*K22)</f>
        <v>89.939206818655762</v>
      </c>
      <c r="O22" s="26">
        <f t="shared" si="1"/>
        <v>86.42438577378222</v>
      </c>
      <c r="Q22" s="36">
        <v>500.57830576872163</v>
      </c>
      <c r="R22" s="11">
        <v>80.64273513452838</v>
      </c>
      <c r="S22" s="25">
        <f>$R$43*EXP(-$O$51*Q22)</f>
        <v>89.939206818655762</v>
      </c>
      <c r="V22" s="36">
        <v>500.57830576872163</v>
      </c>
      <c r="W22" s="11">
        <v>80.64273513452838</v>
      </c>
      <c r="X22" s="19">
        <f>$W$43*EXP(-$Z$51*V22)</f>
        <v>89.65063598979296</v>
      </c>
      <c r="Y22" s="14">
        <v>1.1695426907988939</v>
      </c>
      <c r="Z22" s="26">
        <f t="shared" si="0"/>
        <v>81.142277818276355</v>
      </c>
    </row>
    <row r="23" spans="1:26" x14ac:dyDescent="0.2">
      <c r="A23" s="18"/>
      <c r="B23" s="12"/>
      <c r="C23" s="27"/>
      <c r="K23" s="36">
        <v>484.57830576872163</v>
      </c>
      <c r="L23" s="11">
        <v>91.309338387561766</v>
      </c>
      <c r="M23" s="19">
        <f>$L$43*EXP(-$O$51*K23)</f>
        <v>95.00843865621691</v>
      </c>
      <c r="O23" s="26">
        <f t="shared" si="1"/>
        <v>13.683342797564558</v>
      </c>
      <c r="Q23" s="36">
        <v>484.57830576872163</v>
      </c>
      <c r="R23" s="11">
        <v>91.309338387561766</v>
      </c>
      <c r="S23" s="25">
        <f>$R$43*EXP(-$O$51*Q23)</f>
        <v>95.00843865621691</v>
      </c>
      <c r="V23" s="36">
        <v>484.57830576872163</v>
      </c>
      <c r="W23" s="11">
        <v>91.309338387561766</v>
      </c>
      <c r="X23" s="19">
        <f>$W$43*EXP(-$Z$51*V23)</f>
        <v>94.713331465955321</v>
      </c>
      <c r="Y23" s="14">
        <v>0.48622005644644256</v>
      </c>
      <c r="Z23" s="26">
        <f t="shared" si="0"/>
        <v>11.587168877751228</v>
      </c>
    </row>
    <row r="24" spans="1:26" ht="17" thickBot="1" x14ac:dyDescent="0.25">
      <c r="A24" s="18"/>
      <c r="B24" s="12"/>
      <c r="C24" s="27"/>
      <c r="K24" s="36">
        <v>480.57830576872163</v>
      </c>
      <c r="L24" s="11">
        <v>92.820650053356005</v>
      </c>
      <c r="M24" s="19">
        <f>$L$43*EXP(-$O$51*K24)</f>
        <v>96.319775804345895</v>
      </c>
      <c r="O24" s="26">
        <f t="shared" si="1"/>
        <v>12.243881021240563</v>
      </c>
      <c r="Q24" s="36">
        <v>480.57830576872163</v>
      </c>
      <c r="R24" s="11">
        <v>92.820650053356005</v>
      </c>
      <c r="S24" s="25">
        <f>$R$43*EXP(-$O$51*Q24)</f>
        <v>96.319775804345895</v>
      </c>
      <c r="V24" s="36">
        <v>480.57830576872163</v>
      </c>
      <c r="W24" s="11">
        <v>92.820650053356005</v>
      </c>
      <c r="X24" s="19">
        <f>$W$43*EXP(-$Z$51*V24)</f>
        <v>96.023061255692411</v>
      </c>
      <c r="Y24" s="14">
        <v>0.17608102073436049</v>
      </c>
      <c r="Z24" s="26">
        <f t="shared" si="0"/>
        <v>10.255437508849711</v>
      </c>
    </row>
    <row r="25" spans="1:26" x14ac:dyDescent="0.2">
      <c r="A25" s="18"/>
      <c r="B25" s="12"/>
      <c r="C25" s="27"/>
      <c r="G25" s="34"/>
      <c r="H25" s="22"/>
      <c r="I25" s="21"/>
      <c r="K25" s="36">
        <v>478.57830576872163</v>
      </c>
      <c r="L25" s="11">
        <v>96.401724444920148</v>
      </c>
      <c r="M25" s="19">
        <f>$L$43*EXP(-$O$51*K25)</f>
        <v>96.982216157253688</v>
      </c>
      <c r="O25" s="26">
        <f t="shared" si="1"/>
        <v>0.33697062808792538</v>
      </c>
      <c r="Q25" s="36">
        <v>478.57830576872163</v>
      </c>
      <c r="R25" s="11">
        <v>96.401724444920148</v>
      </c>
      <c r="S25" s="25">
        <f>$R$43*EXP(-$O$51*Q25)</f>
        <v>96.982216157253688</v>
      </c>
      <c r="V25" s="36">
        <v>478.57830576872163</v>
      </c>
      <c r="W25" s="11">
        <v>96.401724444920148</v>
      </c>
      <c r="X25" s="19">
        <f>$W$43*EXP(-$Z$51*V25)</f>
        <v>96.684702357302129</v>
      </c>
      <c r="Y25" s="14">
        <v>0.10712492933448409</v>
      </c>
      <c r="Z25" s="26">
        <f t="shared" si="0"/>
        <v>8.0076498896063802E-2</v>
      </c>
    </row>
    <row r="26" spans="1:26" x14ac:dyDescent="0.2">
      <c r="A26" s="18"/>
      <c r="B26" s="12"/>
      <c r="C26" s="27"/>
      <c r="G26" s="29"/>
      <c r="H26" s="37"/>
      <c r="I26" s="25"/>
      <c r="K26" s="36">
        <v>477.57830576872163</v>
      </c>
      <c r="L26" s="11">
        <v>95.068390748432861</v>
      </c>
      <c r="M26" s="19">
        <f>$L$43*EXP(-$O$51*K26)</f>
        <v>97.315142858291267</v>
      </c>
      <c r="O26" s="26">
        <f t="shared" si="1"/>
        <v>5.0478950431531979</v>
      </c>
      <c r="Q26" s="36">
        <v>477.57830576872163</v>
      </c>
      <c r="R26" s="11">
        <v>95.068390748432861</v>
      </c>
      <c r="S26" s="25">
        <f>$R$43*EXP(-$O$51*Q26)</f>
        <v>97.315142858291267</v>
      </c>
      <c r="V26" s="36">
        <v>477.57830576872163</v>
      </c>
      <c r="W26" s="11">
        <v>95.068390748432861</v>
      </c>
      <c r="X26" s="19">
        <f>$W$43*EXP(-$Z$51*V26)</f>
        <v>97.017230574081111</v>
      </c>
      <c r="Y26" s="14">
        <v>2.1717714269137902E-3</v>
      </c>
      <c r="Z26" s="26">
        <f t="shared" si="0"/>
        <v>3.7979766660327003</v>
      </c>
    </row>
    <row r="27" spans="1:26" x14ac:dyDescent="0.2">
      <c r="A27" s="18"/>
      <c r="B27" s="12"/>
      <c r="C27" s="27"/>
      <c r="G27" s="29">
        <v>500</v>
      </c>
      <c r="H27" s="37"/>
      <c r="I27" s="25">
        <f>$H$43*EXP(-$E$51*G27)</f>
        <v>92.049260924896757</v>
      </c>
      <c r="K27" s="36">
        <v>476.57830576872163</v>
      </c>
      <c r="L27" s="11">
        <v>100</v>
      </c>
      <c r="M27" s="19">
        <f>$L$43*EXP(-$O$51*K27)</f>
        <v>97.649212451218219</v>
      </c>
      <c r="O27" s="26">
        <f t="shared" si="1"/>
        <v>5.5262020995074561</v>
      </c>
      <c r="Q27" s="36">
        <v>476.57830576872163</v>
      </c>
      <c r="R27" s="11">
        <v>100</v>
      </c>
      <c r="S27" s="25">
        <f>$R$43*EXP(-$O$51*Q27)</f>
        <v>97.649212451218219</v>
      </c>
      <c r="V27" s="36">
        <v>476.57830576872163</v>
      </c>
      <c r="W27" s="11">
        <v>100</v>
      </c>
      <c r="X27" s="19">
        <f>$W$43*EXP(-$Z$51*V27)</f>
        <v>97.350902456944354</v>
      </c>
      <c r="Y27" s="14">
        <v>0</v>
      </c>
      <c r="Z27" s="26">
        <f t="shared" si="0"/>
        <v>7.0177177926234604</v>
      </c>
    </row>
    <row r="28" spans="1:26" x14ac:dyDescent="0.2">
      <c r="A28" s="18"/>
      <c r="B28" s="12"/>
      <c r="C28" s="27"/>
      <c r="G28" s="29">
        <v>450</v>
      </c>
      <c r="H28" s="37"/>
      <c r="I28" s="25">
        <f>$H$43*EXP(-$E$51*G28)</f>
        <v>109.02228387659571</v>
      </c>
      <c r="K28" s="29">
        <v>450</v>
      </c>
      <c r="L28" s="37"/>
      <c r="M28" s="19"/>
      <c r="O28" s="26"/>
      <c r="Q28" s="29">
        <v>450</v>
      </c>
      <c r="R28" s="37"/>
      <c r="S28" s="25"/>
      <c r="V28" s="29">
        <v>450</v>
      </c>
      <c r="W28" s="37"/>
      <c r="X28" s="19">
        <f>$W$43*EXP(-$Z$51*V28)</f>
        <v>106.65252033330637</v>
      </c>
      <c r="Z28" s="26"/>
    </row>
    <row r="29" spans="1:26" x14ac:dyDescent="0.2">
      <c r="B29" s="13"/>
      <c r="C29" s="27"/>
      <c r="G29" s="29">
        <v>400</v>
      </c>
      <c r="H29" s="37"/>
      <c r="I29" s="25">
        <f>$H$43*EXP(-$E$51*G29)</f>
        <v>129.12497354396712</v>
      </c>
      <c r="K29" s="29">
        <v>400</v>
      </c>
      <c r="L29" s="37"/>
      <c r="M29" s="19"/>
      <c r="O29" s="26"/>
      <c r="Q29" s="29">
        <v>400</v>
      </c>
      <c r="R29" s="37"/>
      <c r="S29" s="25"/>
      <c r="V29" s="29">
        <v>400</v>
      </c>
      <c r="W29" s="37"/>
      <c r="X29" s="19">
        <f>$W$43*EXP(-$Z$51*V29)</f>
        <v>126.62706888572994</v>
      </c>
      <c r="Z29" s="26"/>
    </row>
    <row r="30" spans="1:26" x14ac:dyDescent="0.2">
      <c r="B30" s="38"/>
      <c r="C30" s="15"/>
      <c r="G30" s="29">
        <v>350</v>
      </c>
      <c r="H30" s="37"/>
      <c r="I30" s="25">
        <f>$H$43*EXP(-$E$51*G30)</f>
        <v>152.93441120352031</v>
      </c>
      <c r="K30" s="29">
        <v>350</v>
      </c>
      <c r="L30" s="37"/>
      <c r="M30" s="19"/>
      <c r="O30" s="26"/>
      <c r="Q30" s="29">
        <v>350</v>
      </c>
      <c r="R30" s="37"/>
      <c r="S30" s="25"/>
      <c r="V30" s="29">
        <v>350</v>
      </c>
      <c r="W30" s="37"/>
      <c r="X30" s="19">
        <f>$W$43*EXP(-$Z$51*V30)</f>
        <v>150.34257535106769</v>
      </c>
      <c r="Z30" s="26"/>
    </row>
    <row r="31" spans="1:26" x14ac:dyDescent="0.2">
      <c r="B31" s="13"/>
      <c r="C31" s="27"/>
      <c r="G31" s="29">
        <v>300</v>
      </c>
      <c r="H31" s="37"/>
      <c r="I31" s="25">
        <f>$H$43*EXP(-$E$51*G31)</f>
        <v>181.13408652280182</v>
      </c>
      <c r="K31" s="29">
        <v>300</v>
      </c>
      <c r="L31" s="37"/>
      <c r="M31" s="19"/>
      <c r="O31" s="26"/>
      <c r="Q31" s="29">
        <v>300</v>
      </c>
      <c r="R31" s="37"/>
      <c r="S31" s="25"/>
      <c r="V31" s="29">
        <v>300</v>
      </c>
      <c r="W31" s="37"/>
      <c r="X31" s="19">
        <f>$W$43*EXP(-$Z$51*V31)</f>
        <v>178.49966963689758</v>
      </c>
      <c r="Z31" s="26"/>
    </row>
    <row r="32" spans="1:26" x14ac:dyDescent="0.2">
      <c r="B32" s="13"/>
      <c r="C32" s="27"/>
      <c r="G32" s="29">
        <v>250</v>
      </c>
      <c r="H32" s="37"/>
      <c r="I32" s="25">
        <f>$H$43*EXP(-$E$51*G32)</f>
        <v>214.53351827266616</v>
      </c>
      <c r="K32" s="29">
        <v>250</v>
      </c>
      <c r="L32" s="37"/>
      <c r="M32" s="19"/>
      <c r="O32" s="26"/>
      <c r="Q32" s="29">
        <v>250</v>
      </c>
      <c r="R32" s="37"/>
      <c r="S32" s="25"/>
      <c r="V32" s="29">
        <v>250</v>
      </c>
      <c r="W32" s="37"/>
      <c r="X32" s="19">
        <f>$W$43*EXP(-$Z$51*V32)</f>
        <v>211.93019998546475</v>
      </c>
      <c r="Z32" s="26"/>
    </row>
    <row r="33" spans="1:26" ht="17" thickBot="1" x14ac:dyDescent="0.25">
      <c r="G33" s="29">
        <v>200</v>
      </c>
      <c r="H33" s="37"/>
      <c r="I33" s="25">
        <f>$H$43*EXP(-$E$51*G33)</f>
        <v>254.0914929154134</v>
      </c>
      <c r="K33" s="29">
        <v>200</v>
      </c>
      <c r="L33" s="37"/>
      <c r="M33" s="19"/>
      <c r="O33" s="26"/>
      <c r="Q33" s="29">
        <v>200</v>
      </c>
      <c r="R33" s="37"/>
      <c r="S33" s="25"/>
      <c r="V33" s="29">
        <v>200</v>
      </c>
      <c r="W33" s="37"/>
      <c r="X33" s="19">
        <f>$W$43*EXP(-$Z$51*V33)</f>
        <v>251.62180836101027</v>
      </c>
      <c r="Z33" s="26"/>
    </row>
    <row r="34" spans="1:26" ht="17" thickBot="1" x14ac:dyDescent="0.25">
      <c r="A34" s="39">
        <v>96</v>
      </c>
      <c r="B34">
        <v>395.9666666666667</v>
      </c>
      <c r="C34" s="19">
        <f>$B$43*EXP(-$E$51*A34)</f>
        <v>361.29309564462767</v>
      </c>
      <c r="D34" s="22"/>
      <c r="E34" s="23">
        <f t="shared" ref="E34:E42" si="2">(B34-C34)^2</f>
        <v>1202.2565274203846</v>
      </c>
      <c r="G34" s="39">
        <v>96</v>
      </c>
      <c r="H34">
        <v>395.9666666666667</v>
      </c>
      <c r="I34" s="25">
        <f>$H$43*EXP(-$E$51*G34)</f>
        <v>361.29309564462767</v>
      </c>
      <c r="K34" s="39">
        <v>96</v>
      </c>
      <c r="L34">
        <v>395.9666666666667</v>
      </c>
      <c r="M34" s="19">
        <f>$L$43*EXP(-$O$51*K34)</f>
        <v>359.82491953187622</v>
      </c>
      <c r="O34" s="26">
        <f t="shared" ref="O34:O42" si="3">(L34-M34)^2</f>
        <v>1306.2258859551357</v>
      </c>
      <c r="Q34" s="39">
        <v>96</v>
      </c>
      <c r="R34">
        <v>395.9666666666667</v>
      </c>
      <c r="S34" s="25">
        <f>$R$43*EXP(-$O$51*Q34)</f>
        <v>359.82491953187622</v>
      </c>
      <c r="V34" s="39">
        <v>96</v>
      </c>
      <c r="W34">
        <v>395.9666666666667</v>
      </c>
      <c r="X34" s="19">
        <f>$W$43*EXP(-$Z$51*V34)</f>
        <v>359.60322363850855</v>
      </c>
      <c r="Y34" s="14">
        <v>0.19855163634248965</v>
      </c>
      <c r="Z34" s="26">
        <f t="shared" ref="Z34" si="4">(W34-X34)^2</f>
        <v>1322.2999888621032</v>
      </c>
    </row>
    <row r="35" spans="1:26" x14ac:dyDescent="0.2">
      <c r="A35" s="39">
        <v>72</v>
      </c>
      <c r="B35">
        <v>386.86666666666673</v>
      </c>
      <c r="C35" s="19">
        <f>$B$43*EXP(-$E$51*A35)</f>
        <v>391.86569675438807</v>
      </c>
      <c r="D35" s="22"/>
      <c r="E35" s="23">
        <f t="shared" si="2"/>
        <v>24.990301817943202</v>
      </c>
      <c r="G35" s="39">
        <v>72</v>
      </c>
      <c r="H35">
        <v>386.86666666666673</v>
      </c>
      <c r="I35" s="25">
        <f>$H$43*EXP(-$E$51*G35)</f>
        <v>391.86569675438807</v>
      </c>
      <c r="K35" s="39">
        <v>72</v>
      </c>
      <c r="L35">
        <v>386.86666666666673</v>
      </c>
      <c r="M35" s="19">
        <f>$L$43*EXP(-$O$51*K35)</f>
        <v>390.67077924599204</v>
      </c>
      <c r="O35" s="26">
        <f t="shared" si="3"/>
        <v>14.471272516181031</v>
      </c>
      <c r="Q35" s="39">
        <v>72</v>
      </c>
      <c r="R35">
        <v>386.86666666666673</v>
      </c>
      <c r="S35" s="25">
        <f>$R$43*EXP(-$O$51*Q35)</f>
        <v>390.67077924599204</v>
      </c>
      <c r="V35" s="39">
        <v>72</v>
      </c>
      <c r="W35">
        <v>386.86666666666673</v>
      </c>
      <c r="X35" s="19">
        <f>$W$43*EXP(-$Z$51*V35)</f>
        <v>390.4902398196142</v>
      </c>
      <c r="Y35" s="14">
        <v>0.19855163634248965</v>
      </c>
      <c r="Z35" s="26">
        <f t="shared" si="0"/>
        <v>13.130282394761682</v>
      </c>
    </row>
    <row r="36" spans="1:26" x14ac:dyDescent="0.2">
      <c r="A36" s="39">
        <v>48</v>
      </c>
      <c r="B36">
        <v>427.63333333333338</v>
      </c>
      <c r="C36" s="19">
        <f>$B$43*EXP(-$E$51*A36)</f>
        <v>425.02534962318879</v>
      </c>
      <c r="E36" s="26">
        <f t="shared" si="2"/>
        <v>6.8015790323795651</v>
      </c>
      <c r="G36" s="39">
        <v>48</v>
      </c>
      <c r="H36">
        <v>427.63333333333338</v>
      </c>
      <c r="I36" s="25">
        <f>$H$43*EXP(-$E$51*G36)</f>
        <v>425.02534962318879</v>
      </c>
      <c r="K36" s="39">
        <v>48</v>
      </c>
      <c r="L36">
        <v>427.63333333333338</v>
      </c>
      <c r="M36" s="19">
        <f>$L$43*EXP(-$O$51*K36)</f>
        <v>424.1608890102176</v>
      </c>
      <c r="O36" s="26">
        <f t="shared" si="3"/>
        <v>12.057869577139012</v>
      </c>
      <c r="Q36" s="39">
        <v>48</v>
      </c>
      <c r="R36">
        <v>427.63333333333338</v>
      </c>
      <c r="S36" s="25">
        <f>$R$43*EXP(-$O$51*Q36)</f>
        <v>424.1608890102176</v>
      </c>
      <c r="V36" s="39">
        <v>48</v>
      </c>
      <c r="W36">
        <v>427.63333333333338</v>
      </c>
      <c r="X36" s="19">
        <f>$W$43*EXP(-$Z$51*V36)</f>
        <v>424.03020154141649</v>
      </c>
      <c r="Y36" s="14">
        <v>0.29890914403497931</v>
      </c>
      <c r="Z36" s="26">
        <f t="shared" si="0"/>
        <v>12.982558709922248</v>
      </c>
    </row>
    <row r="37" spans="1:26" x14ac:dyDescent="0.2">
      <c r="A37" s="39">
        <v>24</v>
      </c>
      <c r="B37">
        <v>397.56666666666661</v>
      </c>
      <c r="C37" s="19">
        <f>$B$43*EXP(-$E$51*A37)</f>
        <v>460.99097042305976</v>
      </c>
      <c r="E37" s="26">
        <f t="shared" si="2"/>
        <v>4022.6423069832272</v>
      </c>
      <c r="G37" s="39">
        <v>24</v>
      </c>
      <c r="H37">
        <v>397.56666666666661</v>
      </c>
      <c r="I37" s="25">
        <f>$H$43*EXP(-$E$51*G37)</f>
        <v>460.99097042305976</v>
      </c>
      <c r="K37" s="39">
        <v>24</v>
      </c>
      <c r="L37">
        <v>397.56666666666661</v>
      </c>
      <c r="M37" s="19">
        <f>$L$43*EXP(-$O$51*K37)</f>
        <v>460.52192619364911</v>
      </c>
      <c r="O37" s="26">
        <f t="shared" si="3"/>
        <v>3963.3647021097213</v>
      </c>
      <c r="Q37" s="39">
        <v>24</v>
      </c>
      <c r="R37">
        <v>397.56666666666661</v>
      </c>
      <c r="S37" s="25">
        <f>$R$43*EXP(-$O$51*Q37)</f>
        <v>460.52192619364911</v>
      </c>
      <c r="V37" s="39">
        <v>24</v>
      </c>
      <c r="W37">
        <v>397.56666666666661</v>
      </c>
      <c r="X37" s="19">
        <f>$W$43*EXP(-$Z$51*V37)</f>
        <v>460.45097542594937</v>
      </c>
      <c r="Y37" s="14">
        <v>0.21071666345129578</v>
      </c>
      <c r="Z37" s="26">
        <f t="shared" si="0"/>
        <v>3954.4362881328066</v>
      </c>
    </row>
    <row r="38" spans="1:26" x14ac:dyDescent="0.2">
      <c r="A38" s="39">
        <v>8</v>
      </c>
      <c r="B38">
        <v>442.26666666666665</v>
      </c>
      <c r="C38" s="19">
        <f>$B$43*EXP(-$E$51*A38)</f>
        <v>486.64336799470982</v>
      </c>
      <c r="E38" s="26">
        <f t="shared" si="2"/>
        <v>1969.2916207583482</v>
      </c>
      <c r="G38" s="39">
        <v>8</v>
      </c>
      <c r="H38">
        <v>442.26666666666665</v>
      </c>
      <c r="I38" s="25">
        <f>$H$43*EXP(-$E$51*G38)</f>
        <v>486.64336799470982</v>
      </c>
      <c r="K38" s="39">
        <v>8</v>
      </c>
      <c r="L38">
        <v>442.26666666666665</v>
      </c>
      <c r="M38" s="19">
        <f>$L$43*EXP(-$O$51*K38)</f>
        <v>486.47826373243646</v>
      </c>
      <c r="O38" s="26">
        <f t="shared" si="3"/>
        <v>1954.6653151059857</v>
      </c>
      <c r="Q38" s="39">
        <v>8</v>
      </c>
      <c r="R38">
        <v>442.26666666666665</v>
      </c>
      <c r="S38" s="25">
        <f>$R$43*EXP(-$O$51*Q38)</f>
        <v>486.47826373243646</v>
      </c>
      <c r="V38" s="39">
        <v>8</v>
      </c>
      <c r="W38">
        <v>442.26666666666665</v>
      </c>
      <c r="X38" s="19">
        <f>$W$43*EXP(-$Z$51*V38)</f>
        <v>486.4532791971007</v>
      </c>
      <c r="Y38" s="14">
        <v>0.2817604535910897</v>
      </c>
      <c r="Z38" s="26">
        <f t="shared" si="0"/>
        <v>1952.4567269147112</v>
      </c>
    </row>
    <row r="39" spans="1:26" x14ac:dyDescent="0.2">
      <c r="A39" s="39">
        <v>4</v>
      </c>
      <c r="B39">
        <v>412.73333333333329</v>
      </c>
      <c r="C39" s="19">
        <f>$B$43*EXP(-$E$51*A39)</f>
        <v>493.27647825266808</v>
      </c>
      <c r="E39" s="26">
        <f t="shared" si="2"/>
        <v>6487.1981934969663</v>
      </c>
      <c r="G39" s="39">
        <v>4</v>
      </c>
      <c r="H39">
        <v>412.73333333333329</v>
      </c>
      <c r="I39" s="25">
        <f>$H$43*EXP(-$E$51*G39)</f>
        <v>493.27647825266808</v>
      </c>
      <c r="K39" s="39">
        <v>4</v>
      </c>
      <c r="L39">
        <v>412.73333333333329</v>
      </c>
      <c r="M39" s="19">
        <f>$L$43*EXP(-$O$51*K39)</f>
        <v>493.19279381010648</v>
      </c>
      <c r="O39" s="26">
        <f t="shared" si="3"/>
        <v>6473.724780213427</v>
      </c>
      <c r="Q39" s="39">
        <v>4</v>
      </c>
      <c r="R39">
        <v>412.73333333333329</v>
      </c>
      <c r="S39" s="25">
        <f>$R$43*EXP(-$O$51*Q39)</f>
        <v>493.19279381010648</v>
      </c>
      <c r="V39" s="39">
        <v>4</v>
      </c>
      <c r="W39">
        <v>412.73333333333329</v>
      </c>
      <c r="X39" s="19">
        <f>$W$43*EXP(-$Z$51*V39)</f>
        <v>493.18012895751423</v>
      </c>
      <c r="Y39" s="14">
        <v>0.12405483343546145</v>
      </c>
      <c r="Z39" s="26">
        <f t="shared" si="0"/>
        <v>6471.6869261987367</v>
      </c>
    </row>
    <row r="40" spans="1:26" x14ac:dyDescent="0.2">
      <c r="A40" s="39">
        <v>2</v>
      </c>
      <c r="B40">
        <v>447</v>
      </c>
      <c r="C40" s="19">
        <f>$B$43*EXP(-$E$51*A40)</f>
        <v>496.6268610600257</v>
      </c>
      <c r="E40" s="26">
        <f t="shared" si="2"/>
        <v>2462.8253386710953</v>
      </c>
      <c r="G40" s="39">
        <v>2</v>
      </c>
      <c r="H40">
        <v>447</v>
      </c>
      <c r="I40" s="25">
        <f>$H$43*EXP(-$E$51*G40)</f>
        <v>496.6268610600257</v>
      </c>
      <c r="K40" s="39">
        <v>2</v>
      </c>
      <c r="L40">
        <v>447</v>
      </c>
      <c r="M40" s="19">
        <f>$L$43*EXP(-$O$51*K40)</f>
        <v>496.58473285538417</v>
      </c>
      <c r="O40" s="26">
        <f t="shared" si="3"/>
        <v>2458.6457323398149</v>
      </c>
      <c r="Q40" s="39">
        <v>2</v>
      </c>
      <c r="R40">
        <v>447</v>
      </c>
      <c r="S40" s="25">
        <f>$R$43*EXP(-$O$51*Q40)</f>
        <v>496.58473285538417</v>
      </c>
      <c r="V40" s="39">
        <v>2</v>
      </c>
      <c r="W40">
        <v>447</v>
      </c>
      <c r="X40" s="19">
        <f>$W$43*EXP(-$Z$51*V40)</f>
        <v>496.578356836821</v>
      </c>
      <c r="Y40" s="14">
        <v>6.8207369875796509E-2</v>
      </c>
      <c r="Z40" s="26">
        <f t="shared" si="0"/>
        <v>2458.0134666391559</v>
      </c>
    </row>
    <row r="41" spans="1:26" x14ac:dyDescent="0.2">
      <c r="A41" s="39">
        <v>1</v>
      </c>
      <c r="B41">
        <v>455.03333333333336</v>
      </c>
      <c r="C41" s="19">
        <f>$B$43*EXP(-$E$51*A41)</f>
        <v>498.31057637783772</v>
      </c>
      <c r="E41" s="26">
        <f t="shared" si="2"/>
        <v>1872.9197655331009</v>
      </c>
      <c r="G41" s="39">
        <v>1</v>
      </c>
      <c r="H41">
        <v>455.03333333333336</v>
      </c>
      <c r="I41" s="25">
        <f>$H$43*EXP(-$E$51*G41)</f>
        <v>498.31057637783772</v>
      </c>
      <c r="K41" s="39">
        <v>1</v>
      </c>
      <c r="L41">
        <v>455.03333333333336</v>
      </c>
      <c r="M41" s="19">
        <f>$L$43*EXP(-$O$51*K41)</f>
        <v>498.28944041359341</v>
      </c>
      <c r="O41" s="26">
        <f t="shared" si="3"/>
        <v>1871.0907997389238</v>
      </c>
      <c r="Q41" s="39">
        <v>1</v>
      </c>
      <c r="R41">
        <v>455.03333333333336</v>
      </c>
      <c r="S41" s="25">
        <f>$R$43*EXP(-$O$51*Q41)</f>
        <v>498.28944041359341</v>
      </c>
      <c r="V41" s="39">
        <v>1</v>
      </c>
      <c r="W41">
        <v>455.03333333333336</v>
      </c>
      <c r="X41" s="19">
        <f>$W$43*EXP(-$Z$51*V41)</f>
        <v>498.28624145004289</v>
      </c>
      <c r="Y41" s="14">
        <v>0.13631685622313536</v>
      </c>
      <c r="Z41" s="26">
        <f t="shared" si="0"/>
        <v>1870.8140605525175</v>
      </c>
    </row>
    <row r="42" spans="1:26" x14ac:dyDescent="0.2">
      <c r="A42" s="39">
        <v>0.5</v>
      </c>
      <c r="B42">
        <v>456.9666666666667</v>
      </c>
      <c r="C42" s="19">
        <f>$B$43*EXP(-$E$51*A42)</f>
        <v>499.15457344285534</v>
      </c>
      <c r="E42" s="26">
        <f t="shared" si="2"/>
        <v>1779.8194781563834</v>
      </c>
      <c r="G42" s="39">
        <v>0.5</v>
      </c>
      <c r="H42">
        <v>456.9666666666667</v>
      </c>
      <c r="I42" s="25">
        <f>$H$43*EXP(-$E$51*G42)</f>
        <v>499.15457344285534</v>
      </c>
      <c r="K42" s="39">
        <v>0.5</v>
      </c>
      <c r="L42">
        <v>456.9666666666667</v>
      </c>
      <c r="M42" s="19">
        <f>$L$43*EXP(-$O$51*K42)</f>
        <v>499.14398744930975</v>
      </c>
      <c r="O42" s="26">
        <f t="shared" si="3"/>
        <v>1778.9263884019733</v>
      </c>
      <c r="Q42" s="39">
        <v>0.5</v>
      </c>
      <c r="R42">
        <v>456.9666666666667</v>
      </c>
      <c r="S42" s="25">
        <f>$R$43*EXP(-$O$51*Q42)</f>
        <v>499.14398744930975</v>
      </c>
      <c r="V42" s="39">
        <v>0.5</v>
      </c>
      <c r="W42">
        <v>456.9666666666667</v>
      </c>
      <c r="X42" s="19">
        <f>$W$43*EXP(-$Z$51*V42)</f>
        <v>499.14238522191391</v>
      </c>
      <c r="Y42" s="14">
        <v>7.3630064200856549E-2</v>
      </c>
      <c r="Z42" s="26">
        <f t="shared" si="0"/>
        <v>1778.7912356514241</v>
      </c>
    </row>
    <row r="43" spans="1:26" x14ac:dyDescent="0.2">
      <c r="A43" s="39">
        <v>0</v>
      </c>
      <c r="B43">
        <v>500</v>
      </c>
      <c r="C43" s="19">
        <f>$B$43*EXP(-$E$51*A43)</f>
        <v>500</v>
      </c>
      <c r="E43" s="26">
        <f>(B43-C43)^2</f>
        <v>0</v>
      </c>
      <c r="G43" s="39">
        <v>0</v>
      </c>
      <c r="H43">
        <v>500</v>
      </c>
      <c r="I43" s="25">
        <f>$H$43*EXP(-$E$51*G43)</f>
        <v>500</v>
      </c>
      <c r="K43" s="39">
        <v>0</v>
      </c>
      <c r="L43">
        <v>500</v>
      </c>
      <c r="M43" s="19">
        <f>$L$43*EXP(-$O$51*K43)</f>
        <v>500</v>
      </c>
      <c r="O43" s="26">
        <f>(L43-M43)^2</f>
        <v>0</v>
      </c>
      <c r="Q43" s="39">
        <v>0</v>
      </c>
      <c r="R43">
        <v>500</v>
      </c>
      <c r="S43" s="25">
        <f>$R$43*EXP(-$O$51*Q43)</f>
        <v>500</v>
      </c>
      <c r="V43" s="39">
        <v>0</v>
      </c>
      <c r="W43">
        <v>500</v>
      </c>
      <c r="X43" s="19">
        <f>$W$43*EXP(-$Z$51*V43)</f>
        <v>500</v>
      </c>
      <c r="Y43" s="14">
        <v>0</v>
      </c>
      <c r="Z43" s="26">
        <f>(W43-X43)^2</f>
        <v>0</v>
      </c>
    </row>
    <row r="44" spans="1:26" x14ac:dyDescent="0.2">
      <c r="A44" s="29"/>
      <c r="E44" s="26">
        <f>SUM(E34:E43)</f>
        <v>19828.745111869826</v>
      </c>
      <c r="G44" s="29"/>
      <c r="I44" s="26"/>
      <c r="K44" s="29"/>
      <c r="O44" s="26">
        <f>SUM(O19:O43)</f>
        <v>20156.024177546242</v>
      </c>
      <c r="Q44" s="29"/>
      <c r="S44" s="26"/>
      <c r="V44" s="41"/>
      <c r="Z44" s="26">
        <f>SUM(Z3:Z43)</f>
        <v>20164.685518191392</v>
      </c>
    </row>
    <row r="45" spans="1:26" x14ac:dyDescent="0.2">
      <c r="A45" s="29"/>
      <c r="E45" s="26"/>
      <c r="G45" s="29"/>
      <c r="I45" s="26"/>
      <c r="K45" s="29"/>
      <c r="O45" s="26"/>
      <c r="Q45" s="29"/>
      <c r="S45" s="26"/>
      <c r="V45" s="41"/>
      <c r="Z45" s="26"/>
    </row>
    <row r="46" spans="1:26" ht="17" x14ac:dyDescent="0.2">
      <c r="A46" s="29"/>
      <c r="D46" s="42" t="s">
        <v>2</v>
      </c>
      <c r="E46" s="43">
        <f>RSQ(C34:C43,B34:B43)</f>
        <v>0.51481476504488344</v>
      </c>
      <c r="G46" s="29"/>
      <c r="I46" s="26"/>
      <c r="K46" s="29"/>
      <c r="N46" s="42" t="s">
        <v>2</v>
      </c>
      <c r="O46" s="43">
        <f>RSQ(M19:M43,L19:L43)</f>
        <v>0.98247967278455794</v>
      </c>
      <c r="Q46" s="29"/>
      <c r="S46" s="26"/>
      <c r="V46" s="41"/>
      <c r="Y46" s="42" t="s">
        <v>2</v>
      </c>
      <c r="Z46" s="43">
        <f>RSQ(X3:X43,W3:W43)</f>
        <v>0.98941678625582141</v>
      </c>
    </row>
    <row r="47" spans="1:26" x14ac:dyDescent="0.2">
      <c r="A47" s="29"/>
      <c r="E47" s="26"/>
      <c r="G47" s="29"/>
      <c r="I47" s="26"/>
      <c r="K47" s="29"/>
      <c r="O47" s="26"/>
      <c r="Q47" s="29"/>
      <c r="S47" s="26"/>
      <c r="V47" s="41"/>
      <c r="Z47" s="26"/>
    </row>
    <row r="48" spans="1:26" x14ac:dyDescent="0.2">
      <c r="A48" s="29"/>
      <c r="E48" s="26"/>
      <c r="G48" s="29"/>
      <c r="I48" s="26"/>
      <c r="K48" s="29"/>
      <c r="O48" s="26"/>
      <c r="Q48" s="29"/>
      <c r="S48" s="26"/>
      <c r="V48" s="41"/>
      <c r="Z48" s="26"/>
    </row>
    <row r="49" spans="1:26" x14ac:dyDescent="0.2">
      <c r="A49" s="29"/>
      <c r="E49" s="26"/>
      <c r="G49" s="29"/>
      <c r="I49" s="26"/>
      <c r="K49" s="29"/>
      <c r="O49" s="26"/>
      <c r="Q49" s="29"/>
      <c r="S49" s="26"/>
      <c r="V49" s="41"/>
      <c r="Z49" s="26"/>
    </row>
    <row r="50" spans="1:26" x14ac:dyDescent="0.2">
      <c r="A50" s="29"/>
      <c r="D50" s="45" t="s">
        <v>0</v>
      </c>
      <c r="E50" s="47"/>
      <c r="G50" s="29"/>
      <c r="I50" s="26"/>
      <c r="K50" s="29"/>
      <c r="N50" s="45" t="s">
        <v>0</v>
      </c>
      <c r="O50" s="46"/>
      <c r="Q50" s="29"/>
      <c r="S50" s="26"/>
      <c r="V50" s="41"/>
      <c r="Y50" s="45" t="s">
        <v>0</v>
      </c>
      <c r="Z50" s="46"/>
    </row>
    <row r="51" spans="1:26" x14ac:dyDescent="0.2">
      <c r="A51" s="29"/>
      <c r="D51" s="45" t="s">
        <v>1</v>
      </c>
      <c r="E51" s="49">
        <v>3.3845684396735061E-3</v>
      </c>
      <c r="G51" s="29"/>
      <c r="I51" s="26"/>
      <c r="K51" s="29"/>
      <c r="N51" s="45" t="s">
        <v>1</v>
      </c>
      <c r="O51" s="48">
        <v>3.4269845823412283E-3</v>
      </c>
      <c r="Q51" s="29"/>
      <c r="S51" s="26"/>
      <c r="V51" s="41"/>
      <c r="Y51" s="45" t="s">
        <v>1</v>
      </c>
      <c r="Z51" s="48">
        <v>3.4334044932596455E-3</v>
      </c>
    </row>
    <row r="52" spans="1:26" ht="17" thickBot="1" x14ac:dyDescent="0.25">
      <c r="A52" s="53"/>
      <c r="B52" s="51"/>
      <c r="C52" s="51"/>
      <c r="D52" s="51"/>
      <c r="E52" s="52"/>
      <c r="G52" s="53"/>
      <c r="H52" s="51"/>
      <c r="I52" s="52"/>
      <c r="K52" s="53"/>
      <c r="L52" s="51"/>
      <c r="M52" s="51"/>
      <c r="N52" s="51"/>
      <c r="O52" s="52"/>
      <c r="Q52" s="53"/>
      <c r="R52" s="51"/>
      <c r="S52" s="52"/>
      <c r="V52" s="50"/>
      <c r="W52" s="51"/>
      <c r="X52" s="51"/>
      <c r="Y52" s="51"/>
      <c r="Z52" s="52"/>
    </row>
    <row r="53" spans="1:26" x14ac:dyDescent="0.2">
      <c r="V53" s="14"/>
    </row>
    <row r="54" spans="1:26" x14ac:dyDescent="0.2">
      <c r="V54" s="14"/>
    </row>
    <row r="55" spans="1:26" x14ac:dyDescent="0.2">
      <c r="J55" s="40"/>
      <c r="V55" s="14"/>
    </row>
    <row r="56" spans="1:26" x14ac:dyDescent="0.2">
      <c r="V56" s="14"/>
    </row>
    <row r="57" spans="1:26" x14ac:dyDescent="0.2">
      <c r="V57" s="14"/>
    </row>
    <row r="58" spans="1:26" x14ac:dyDescent="0.2">
      <c r="V58" s="14"/>
    </row>
    <row r="59" spans="1:26" x14ac:dyDescent="0.2">
      <c r="V59" s="14"/>
    </row>
    <row r="60" spans="1:26" x14ac:dyDescent="0.2">
      <c r="V60" s="14"/>
    </row>
    <row r="61" spans="1:26" x14ac:dyDescent="0.2">
      <c r="V61" s="14"/>
    </row>
    <row r="62" spans="1:26" x14ac:dyDescent="0.2">
      <c r="V62" s="14"/>
    </row>
    <row r="63" spans="1:26" x14ac:dyDescent="0.2">
      <c r="T63" s="44"/>
      <c r="V63" s="14"/>
    </row>
    <row r="64" spans="1:26" x14ac:dyDescent="0.2">
      <c r="V64" s="14"/>
    </row>
    <row r="65" spans="22:22" x14ac:dyDescent="0.2">
      <c r="V65" s="14"/>
    </row>
    <row r="74" spans="22:22" x14ac:dyDescent="0.2">
      <c r="V74" s="14"/>
    </row>
    <row r="75" spans="22:22" x14ac:dyDescent="0.2">
      <c r="V75" s="14"/>
    </row>
    <row r="76" spans="22:22" x14ac:dyDescent="0.2">
      <c r="V76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TET</vt:lpstr>
      <vt:lpstr>CIP</vt:lpstr>
      <vt:lpstr>SDZ</vt:lpstr>
      <vt:lpstr>SMX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Johanna Zambrano</cp:lastModifiedBy>
  <dcterms:created xsi:type="dcterms:W3CDTF">2021-09-30T10:04:11Z</dcterms:created>
  <dcterms:modified xsi:type="dcterms:W3CDTF">2022-02-15T10:55:21Z</dcterms:modified>
</cp:coreProperties>
</file>