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ohanna/Documents/UVA/Manuscritos/Mechanisms/Final/"/>
    </mc:Choice>
  </mc:AlternateContent>
  <xr:revisionPtr revIDLastSave="0" documentId="13_ncr:1_{E8F2001F-41EC-FF4F-A30F-859EF4C194EE}" xr6:coauthVersionLast="47" xr6:coauthVersionMax="47" xr10:uidLastSave="{00000000-0000-0000-0000-000000000000}"/>
  <bookViews>
    <workbookView xWindow="11900" yWindow="500" windowWidth="15420" windowHeight="13400" xr2:uid="{00000000-000D-0000-FFFF-FFFF00000000}"/>
  </bookViews>
  <sheets>
    <sheet name="B 20" sheetId="47" r:id="rId1"/>
    <sheet name="B 100" sheetId="46" r:id="rId2"/>
    <sheet name="B 500" sheetId="45" r:id="rId3"/>
    <sheet name="B 1000" sheetId="30" r:id="rId4"/>
    <sheet name="TET" sheetId="51" r:id="rId5"/>
    <sheet name="CIP" sheetId="53" r:id="rId6"/>
    <sheet name="SDZ" sheetId="54" r:id="rId7"/>
  </sheets>
  <definedNames>
    <definedName name="solver_adj" localSheetId="1" hidden="1">'B 100'!#REF!</definedName>
    <definedName name="solver_adj" localSheetId="3" hidden="1">'B 1000'!#REF!</definedName>
    <definedName name="solver_adj" localSheetId="0" hidden="1">'B 20'!#REF!</definedName>
    <definedName name="solver_adj" localSheetId="2" hidden="1">'B 500'!#REF!</definedName>
    <definedName name="solver_cvg" localSheetId="1" hidden="1">0.0001</definedName>
    <definedName name="solver_cvg" localSheetId="3" hidden="1">0.0001</definedName>
    <definedName name="solver_cvg" localSheetId="0" hidden="1">0.0001</definedName>
    <definedName name="solver_cvg" localSheetId="2" hidden="1">0.0001</definedName>
    <definedName name="solver_drv" localSheetId="1" hidden="1">1</definedName>
    <definedName name="solver_drv" localSheetId="3" hidden="1">2</definedName>
    <definedName name="solver_drv" localSheetId="0" hidden="1">1</definedName>
    <definedName name="solver_drv" localSheetId="2" hidden="1">1</definedName>
    <definedName name="solver_eng" localSheetId="1" hidden="1">1</definedName>
    <definedName name="solver_eng" localSheetId="3" hidden="1">1</definedName>
    <definedName name="solver_eng" localSheetId="0" hidden="1">1</definedName>
    <definedName name="solver_eng" localSheetId="2" hidden="1">1</definedName>
    <definedName name="solver_est" localSheetId="1" hidden="1">1</definedName>
    <definedName name="solver_est" localSheetId="3" hidden="1">1</definedName>
    <definedName name="solver_est" localSheetId="0" hidden="1">1</definedName>
    <definedName name="solver_est" localSheetId="2" hidden="1">1</definedName>
    <definedName name="solver_itr" localSheetId="1" hidden="1">2147483647</definedName>
    <definedName name="solver_itr" localSheetId="3" hidden="1">2147483647</definedName>
    <definedName name="solver_itr" localSheetId="0" hidden="1">2147483647</definedName>
    <definedName name="solver_itr" localSheetId="2" hidden="1">2147483647</definedName>
    <definedName name="solver_lin" localSheetId="1" hidden="1">2</definedName>
    <definedName name="solver_lin" localSheetId="3" hidden="1">2</definedName>
    <definedName name="solver_lin" localSheetId="0" hidden="1">2</definedName>
    <definedName name="solver_lin" localSheetId="2" hidden="1">2</definedName>
    <definedName name="solver_mip" localSheetId="1" hidden="1">2147483647</definedName>
    <definedName name="solver_mip" localSheetId="3" hidden="1">2147483647</definedName>
    <definedName name="solver_mip" localSheetId="0" hidden="1">2147483647</definedName>
    <definedName name="solver_mip" localSheetId="2" hidden="1">2147483647</definedName>
    <definedName name="solver_mni" localSheetId="1" hidden="1">30</definedName>
    <definedName name="solver_mni" localSheetId="3" hidden="1">30</definedName>
    <definedName name="solver_mni" localSheetId="0" hidden="1">30</definedName>
    <definedName name="solver_mni" localSheetId="2" hidden="1">30</definedName>
    <definedName name="solver_mrt" localSheetId="1" hidden="1">0.075</definedName>
    <definedName name="solver_mrt" localSheetId="3" hidden="1">0.075</definedName>
    <definedName name="solver_mrt" localSheetId="0" hidden="1">0.075</definedName>
    <definedName name="solver_mrt" localSheetId="2" hidden="1">0.075</definedName>
    <definedName name="solver_msl" localSheetId="1" hidden="1">2</definedName>
    <definedName name="solver_msl" localSheetId="3" hidden="1">2</definedName>
    <definedName name="solver_msl" localSheetId="0" hidden="1">2</definedName>
    <definedName name="solver_msl" localSheetId="2" hidden="1">2</definedName>
    <definedName name="solver_neg" localSheetId="1" hidden="1">1</definedName>
    <definedName name="solver_neg" localSheetId="3" hidden="1">1</definedName>
    <definedName name="solver_neg" localSheetId="0" hidden="1">1</definedName>
    <definedName name="solver_neg" localSheetId="2" hidden="1">1</definedName>
    <definedName name="solver_nod" localSheetId="1" hidden="1">2147483647</definedName>
    <definedName name="solver_nod" localSheetId="3" hidden="1">2147483647</definedName>
    <definedName name="solver_nod" localSheetId="0" hidden="1">2147483647</definedName>
    <definedName name="solver_nod" localSheetId="2" hidden="1">2147483647</definedName>
    <definedName name="solver_num" localSheetId="1" hidden="1">0</definedName>
    <definedName name="solver_num" localSheetId="3" hidden="1">0</definedName>
    <definedName name="solver_num" localSheetId="0" hidden="1">0</definedName>
    <definedName name="solver_num" localSheetId="2" hidden="1">0</definedName>
    <definedName name="solver_nwt" localSheetId="1" hidden="1">1</definedName>
    <definedName name="solver_nwt" localSheetId="3" hidden="1">1</definedName>
    <definedName name="solver_nwt" localSheetId="0" hidden="1">1</definedName>
    <definedName name="solver_nwt" localSheetId="2" hidden="1">1</definedName>
    <definedName name="solver_opt" localSheetId="1" hidden="1">'B 100'!#REF!</definedName>
    <definedName name="solver_opt" localSheetId="3" hidden="1">'B 1000'!#REF!</definedName>
    <definedName name="solver_opt" localSheetId="0" hidden="1">'B 20'!#REF!</definedName>
    <definedName name="solver_opt" localSheetId="2" hidden="1">'B 500'!#REF!</definedName>
    <definedName name="solver_pre" localSheetId="1" hidden="1">0.000001</definedName>
    <definedName name="solver_pre" localSheetId="3" hidden="1">0.000001</definedName>
    <definedName name="solver_pre" localSheetId="0" hidden="1">0.000001</definedName>
    <definedName name="solver_pre" localSheetId="2" hidden="1">0.000001</definedName>
    <definedName name="solver_rbv" localSheetId="1" hidden="1">1</definedName>
    <definedName name="solver_rbv" localSheetId="3" hidden="1">2</definedName>
    <definedName name="solver_rbv" localSheetId="0" hidden="1">1</definedName>
    <definedName name="solver_rbv" localSheetId="2" hidden="1">1</definedName>
    <definedName name="solver_rlx" localSheetId="1" hidden="1">2</definedName>
    <definedName name="solver_rlx" localSheetId="3" hidden="1">2</definedName>
    <definedName name="solver_rlx" localSheetId="0" hidden="1">2</definedName>
    <definedName name="solver_rlx" localSheetId="2" hidden="1">2</definedName>
    <definedName name="solver_rsd" localSheetId="1" hidden="1">0</definedName>
    <definedName name="solver_rsd" localSheetId="3" hidden="1">0</definedName>
    <definedName name="solver_rsd" localSheetId="0" hidden="1">0</definedName>
    <definedName name="solver_rsd" localSheetId="2" hidden="1">0</definedName>
    <definedName name="solver_scl" localSheetId="1" hidden="1">1</definedName>
    <definedName name="solver_scl" localSheetId="3" hidden="1">2</definedName>
    <definedName name="solver_scl" localSheetId="0" hidden="1">1</definedName>
    <definedName name="solver_scl" localSheetId="2" hidden="1">1</definedName>
    <definedName name="solver_sho" localSheetId="1" hidden="1">2</definedName>
    <definedName name="solver_sho" localSheetId="3" hidden="1">2</definedName>
    <definedName name="solver_sho" localSheetId="0" hidden="1">2</definedName>
    <definedName name="solver_sho" localSheetId="2" hidden="1">2</definedName>
    <definedName name="solver_ssz" localSheetId="1" hidden="1">100</definedName>
    <definedName name="solver_ssz" localSheetId="3" hidden="1">100</definedName>
    <definedName name="solver_ssz" localSheetId="0" hidden="1">100</definedName>
    <definedName name="solver_ssz" localSheetId="2" hidden="1">100</definedName>
    <definedName name="solver_tim" localSheetId="1" hidden="1">2147483647</definedName>
    <definedName name="solver_tim" localSheetId="3" hidden="1">2147483647</definedName>
    <definedName name="solver_tim" localSheetId="0" hidden="1">2147483647</definedName>
    <definedName name="solver_tim" localSheetId="2" hidden="1">2147483647</definedName>
    <definedName name="solver_tol" localSheetId="1" hidden="1">0.01</definedName>
    <definedName name="solver_tol" localSheetId="3" hidden="1">0.01</definedName>
    <definedName name="solver_tol" localSheetId="0" hidden="1">0.01</definedName>
    <definedName name="solver_tol" localSheetId="2" hidden="1">0.01</definedName>
    <definedName name="solver_typ" localSheetId="1" hidden="1">2</definedName>
    <definedName name="solver_typ" localSheetId="3" hidden="1">2</definedName>
    <definedName name="solver_typ" localSheetId="0" hidden="1">2</definedName>
    <definedName name="solver_typ" localSheetId="2" hidden="1">2</definedName>
    <definedName name="solver_val" localSheetId="1" hidden="1">0</definedName>
    <definedName name="solver_val" localSheetId="3" hidden="1">0</definedName>
    <definedName name="solver_val" localSheetId="0" hidden="1">0</definedName>
    <definedName name="solver_val" localSheetId="2" hidden="1">0</definedName>
    <definedName name="solver_ver" localSheetId="1" hidden="1">2</definedName>
    <definedName name="solver_ver" localSheetId="3" hidden="1">2</definedName>
    <definedName name="solver_ver" localSheetId="0" hidden="1">2</definedName>
    <definedName name="solver_ver" localSheetId="2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54" l="1"/>
  <c r="G32" i="54" s="1"/>
  <c r="G33" i="54" s="1"/>
  <c r="G24" i="54"/>
  <c r="G25" i="54" s="1"/>
  <c r="G26" i="54" s="1"/>
  <c r="G17" i="54"/>
  <c r="G18" i="54" s="1"/>
  <c r="G19" i="54" s="1"/>
  <c r="G31" i="53"/>
  <c r="G32" i="53" s="1"/>
  <c r="G33" i="53" s="1"/>
  <c r="G24" i="53"/>
  <c r="G25" i="53" s="1"/>
  <c r="G26" i="53" s="1"/>
  <c r="G17" i="53"/>
  <c r="G18" i="53" s="1"/>
  <c r="G19" i="53" s="1"/>
  <c r="B32" i="54" l="1"/>
  <c r="B29" i="54"/>
  <c r="B26" i="54"/>
  <c r="B24" i="54"/>
  <c r="B31" i="54"/>
  <c r="B25" i="54"/>
  <c r="B28" i="54"/>
  <c r="B23" i="54"/>
  <c r="B27" i="54"/>
  <c r="B30" i="54"/>
  <c r="B20" i="54"/>
  <c r="B18" i="54"/>
  <c r="B15" i="54"/>
  <c r="B19" i="54"/>
  <c r="B13" i="54"/>
  <c r="B16" i="54"/>
  <c r="B14" i="54"/>
  <c r="B22" i="54"/>
  <c r="B17" i="54"/>
  <c r="B21" i="54"/>
  <c r="B42" i="54"/>
  <c r="B38" i="54"/>
  <c r="B34" i="54"/>
  <c r="B36" i="54"/>
  <c r="B39" i="54"/>
  <c r="B41" i="54"/>
  <c r="B37" i="54"/>
  <c r="B40" i="54"/>
  <c r="B33" i="54"/>
  <c r="B35" i="54"/>
  <c r="B22" i="53"/>
  <c r="B19" i="53"/>
  <c r="B17" i="53"/>
  <c r="B13" i="53"/>
  <c r="B18" i="53"/>
  <c r="B14" i="53"/>
  <c r="B21" i="53"/>
  <c r="B16" i="53"/>
  <c r="B20" i="53"/>
  <c r="B15" i="53"/>
  <c r="B28" i="53"/>
  <c r="B23" i="53"/>
  <c r="B31" i="53"/>
  <c r="B27" i="53"/>
  <c r="B25" i="53"/>
  <c r="B32" i="53"/>
  <c r="B24" i="53"/>
  <c r="B30" i="53"/>
  <c r="B29" i="53"/>
  <c r="B26" i="53"/>
  <c r="B41" i="53"/>
  <c r="B37" i="53"/>
  <c r="B40" i="53"/>
  <c r="B36" i="53"/>
  <c r="B33" i="53"/>
  <c r="B38" i="53"/>
  <c r="B39" i="53"/>
  <c r="B35" i="53"/>
  <c r="B42" i="53"/>
  <c r="B34" i="53"/>
  <c r="G31" i="51" l="1"/>
  <c r="G32" i="51" s="1"/>
  <c r="G33" i="51" s="1"/>
  <c r="G24" i="51"/>
  <c r="G25" i="51" s="1"/>
  <c r="G26" i="51" s="1"/>
  <c r="G17" i="51"/>
  <c r="G18" i="51" s="1"/>
  <c r="G19" i="51" s="1"/>
  <c r="B20" i="51" l="1"/>
  <c r="B18" i="51"/>
  <c r="B15" i="51"/>
  <c r="B14" i="51"/>
  <c r="B22" i="51"/>
  <c r="B19" i="51"/>
  <c r="B17" i="51"/>
  <c r="B13" i="51"/>
  <c r="B21" i="51"/>
  <c r="B16" i="51"/>
  <c r="B32" i="51"/>
  <c r="B29" i="51"/>
  <c r="B26" i="51"/>
  <c r="B24" i="51"/>
  <c r="B31" i="51"/>
  <c r="B27" i="51"/>
  <c r="B25" i="51"/>
  <c r="B28" i="51"/>
  <c r="B30" i="51"/>
  <c r="B23" i="51"/>
  <c r="B42" i="51"/>
  <c r="B38" i="51"/>
  <c r="B34" i="51"/>
  <c r="B41" i="51"/>
  <c r="B37" i="51"/>
  <c r="B40" i="51"/>
  <c r="B36" i="51"/>
  <c r="B33" i="51"/>
  <c r="B39" i="51"/>
  <c r="B35" i="51"/>
  <c r="K5" i="47"/>
  <c r="L5" i="47"/>
  <c r="M5" i="47"/>
  <c r="N5" i="47"/>
  <c r="K6" i="47"/>
  <c r="L6" i="47"/>
  <c r="M6" i="47"/>
  <c r="N6" i="47"/>
  <c r="K7" i="47"/>
  <c r="L7" i="47"/>
  <c r="M7" i="47"/>
  <c r="N7" i="47"/>
  <c r="K8" i="47"/>
  <c r="L8" i="47"/>
  <c r="M8" i="47"/>
  <c r="N8" i="47"/>
  <c r="K9" i="47"/>
  <c r="L9" i="47"/>
  <c r="M9" i="47"/>
  <c r="N9" i="47"/>
  <c r="K10" i="47"/>
  <c r="L10" i="47"/>
  <c r="M10" i="47"/>
  <c r="N10" i="47"/>
  <c r="N10" i="46" l="1"/>
  <c r="M10" i="46"/>
  <c r="L10" i="46"/>
  <c r="K10" i="46"/>
  <c r="N9" i="46"/>
  <c r="M9" i="46"/>
  <c r="L9" i="46"/>
  <c r="K9" i="46"/>
  <c r="N8" i="46"/>
  <c r="M8" i="46"/>
  <c r="L8" i="46"/>
  <c r="K8" i="46"/>
  <c r="N7" i="46"/>
  <c r="M7" i="46"/>
  <c r="L7" i="46"/>
  <c r="K7" i="46"/>
  <c r="N6" i="46"/>
  <c r="M6" i="46"/>
  <c r="L6" i="46"/>
  <c r="K6" i="46"/>
  <c r="N5" i="46"/>
  <c r="M5" i="46"/>
  <c r="L5" i="46"/>
  <c r="K5" i="46"/>
  <c r="N10" i="45"/>
  <c r="M10" i="45"/>
  <c r="L10" i="45"/>
  <c r="K10" i="45"/>
  <c r="N9" i="45"/>
  <c r="M9" i="45"/>
  <c r="L9" i="45"/>
  <c r="K9" i="45"/>
  <c r="N8" i="45"/>
  <c r="M8" i="45"/>
  <c r="L8" i="45"/>
  <c r="K8" i="45"/>
  <c r="N7" i="45"/>
  <c r="M7" i="45"/>
  <c r="L7" i="45"/>
  <c r="K7" i="45"/>
  <c r="N6" i="45"/>
  <c r="M6" i="45"/>
  <c r="L6" i="45"/>
  <c r="K6" i="45"/>
  <c r="N5" i="45"/>
  <c r="M5" i="45"/>
  <c r="L5" i="45"/>
  <c r="K5" i="45"/>
  <c r="N6" i="30" l="1"/>
  <c r="N7" i="30"/>
  <c r="N8" i="30"/>
  <c r="N9" i="30"/>
  <c r="K10" i="30"/>
  <c r="L10" i="30"/>
  <c r="M10" i="30"/>
  <c r="N10" i="30"/>
  <c r="N5" i="30"/>
  <c r="M6" i="30" l="1"/>
  <c r="M7" i="30"/>
  <c r="M8" i="30"/>
  <c r="M9" i="30"/>
  <c r="L6" i="30"/>
  <c r="L7" i="30"/>
  <c r="L8" i="30"/>
  <c r="L9" i="30"/>
  <c r="K6" i="30"/>
  <c r="K7" i="30"/>
  <c r="K8" i="30"/>
  <c r="K9" i="30"/>
  <c r="K5" i="30" l="1"/>
  <c r="L5" i="30"/>
  <c r="M5" i="30"/>
</calcChain>
</file>

<file path=xl/sharedStrings.xml><?xml version="1.0" encoding="utf-8"?>
<sst xmlns="http://schemas.openxmlformats.org/spreadsheetml/2006/main" count="84" uniqueCount="10">
  <si>
    <t>Desv</t>
  </si>
  <si>
    <t>prom</t>
  </si>
  <si>
    <t>Tetra</t>
  </si>
  <si>
    <t>Cipro</t>
  </si>
  <si>
    <t>Sulfadi</t>
  </si>
  <si>
    <t>Sulfame</t>
  </si>
  <si>
    <t>%Rem</t>
  </si>
  <si>
    <t>Time</t>
  </si>
  <si>
    <t>min</t>
  </si>
  <si>
    <t>conc/min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</si>
</sst>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5">
    <xf numFmtId="0" fontId="0" fillId="0" borderId="0" xfId="0"/>
    <xf numFmtId="0" fontId="0" fillId="3" borderId="0" xfId="0" applyFill="1"/>
    <xf numFmtId="1" fontId="1" fillId="2" borderId="0" xfId="0" applyNumberFormat="1" applyFont="1" applyFill="1"/>
    <xf numFmtId="1" fontId="0" fillId="3" borderId="0" xfId="0" applyNumberFormat="1" applyFill="1"/>
    <xf numFmtId="2" fontId="2" fillId="4" borderId="0" xfId="0" applyNumberFormat="1" applyFont="1" applyFill="1"/>
    <xf numFmtId="0" fontId="3" fillId="0" borderId="0" xfId="0" applyFont="1" applyFill="1" applyBorder="1"/>
    <xf numFmtId="2" fontId="0" fillId="3" borderId="0" xfId="0" applyNumberFormat="1" applyFill="1"/>
    <xf numFmtId="2" fontId="3" fillId="0" borderId="0" xfId="0" applyNumberFormat="1" applyFont="1" applyFill="1" applyBorder="1"/>
    <xf numFmtId="2" fontId="0" fillId="0" borderId="0" xfId="0" applyNumberFormat="1"/>
    <xf numFmtId="0" fontId="1" fillId="0" borderId="0" xfId="0" applyFont="1"/>
    <xf numFmtId="0" fontId="1" fillId="0" borderId="0" xfId="1"/>
    <xf numFmtId="2" fontId="1" fillId="0" borderId="0" xfId="1" applyNumberFormat="1"/>
    <xf numFmtId="0" fontId="5" fillId="0" borderId="1" xfId="2" applyFont="1" applyBorder="1"/>
    <xf numFmtId="0" fontId="4" fillId="0" borderId="2" xfId="2" applyBorder="1"/>
    <xf numFmtId="0" fontId="2" fillId="0" borderId="0" xfId="0" applyFont="1"/>
  </cellXfs>
  <cellStyles count="3">
    <cellStyle name="Normal" xfId="0" builtinId="0"/>
    <cellStyle name="Normal 2" xfId="1" xr:uid="{00000000-0005-0000-0000-000001000000}"/>
    <cellStyle name="Normal 2 2 2" xfId="2" xr:uid="{378261F6-B5CD-2447-8037-BF6618AE6613}"/>
  </cellStyles>
  <dxfs count="0"/>
  <tableStyles count="0" defaultTableStyle="TableStyleMedium2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TTC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EE6-3B41-90F4-93F292E03AE3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20'!$G$5:$G$13</c:f>
                <c:numCache>
                  <c:formatCode>General</c:formatCode>
                  <c:ptCount val="9"/>
                  <c:pt idx="0">
                    <c:v>5.9092627487537769E-2</c:v>
                  </c:pt>
                  <c:pt idx="1">
                    <c:v>0.10315484292930385</c:v>
                  </c:pt>
                  <c:pt idx="2">
                    <c:v>0.1919758600590348</c:v>
                  </c:pt>
                  <c:pt idx="3">
                    <c:v>0.19564658261468038</c:v>
                  </c:pt>
                  <c:pt idx="4">
                    <c:v>0.2150297636777829</c:v>
                  </c:pt>
                  <c:pt idx="5">
                    <c:v>0.21120500798751463</c:v>
                  </c:pt>
                  <c:pt idx="6">
                    <c:v>0.19888051531096679</c:v>
                  </c:pt>
                  <c:pt idx="7">
                    <c:v>0.20945111348320009</c:v>
                  </c:pt>
                  <c:pt idx="8">
                    <c:v>0</c:v>
                  </c:pt>
                </c:numCache>
              </c:numRef>
            </c:plus>
            <c:minus>
              <c:numRef>
                <c:f>'B 20'!$G$5:$G$13</c:f>
                <c:numCache>
                  <c:formatCode>General</c:formatCode>
                  <c:ptCount val="9"/>
                  <c:pt idx="0">
                    <c:v>5.9092627487537769E-2</c:v>
                  </c:pt>
                  <c:pt idx="1">
                    <c:v>0.10315484292930385</c:v>
                  </c:pt>
                  <c:pt idx="2">
                    <c:v>0.1919758600590348</c:v>
                  </c:pt>
                  <c:pt idx="3">
                    <c:v>0.19564658261468038</c:v>
                  </c:pt>
                  <c:pt idx="4">
                    <c:v>0.2150297636777829</c:v>
                  </c:pt>
                  <c:pt idx="5">
                    <c:v>0.21120500798751463</c:v>
                  </c:pt>
                  <c:pt idx="6">
                    <c:v>0.19888051531096679</c:v>
                  </c:pt>
                  <c:pt idx="7">
                    <c:v>0.20945111348320009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20'!$C$4:$C$13</c:f>
              <c:numCache>
                <c:formatCode>General</c:formatCode>
                <c:ptCount val="10"/>
                <c:pt idx="0">
                  <c:v>18.349317857392112</c:v>
                </c:pt>
                <c:pt idx="1">
                  <c:v>18.488235756644759</c:v>
                </c:pt>
                <c:pt idx="2">
                  <c:v>18.595147258653878</c:v>
                </c:pt>
                <c:pt idx="3">
                  <c:v>18.845621836113793</c:v>
                </c:pt>
                <c:pt idx="4">
                  <c:v>19.041320258004017</c:v>
                </c:pt>
                <c:pt idx="5">
                  <c:v>19.227167140357455</c:v>
                </c:pt>
                <c:pt idx="6">
                  <c:v>19.340534735867589</c:v>
                </c:pt>
                <c:pt idx="7">
                  <c:v>19.447386855199621</c:v>
                </c:pt>
                <c:pt idx="8">
                  <c:v>19.62040392232382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48-BB49-A759-E24E61A423E3}"/>
            </c:ext>
          </c:extLst>
        </c:ser>
        <c:ser>
          <c:idx val="1"/>
          <c:order val="1"/>
          <c:tx>
            <c:v>CPF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20'!$H$5:$H$12</c:f>
                <c:numCache>
                  <c:formatCode>General</c:formatCode>
                  <c:ptCount val="8"/>
                  <c:pt idx="0">
                    <c:v>0.2136051656650112</c:v>
                  </c:pt>
                  <c:pt idx="1">
                    <c:v>0.22207189417990594</c:v>
                  </c:pt>
                  <c:pt idx="2">
                    <c:v>0.15998094927803388</c:v>
                  </c:pt>
                  <c:pt idx="3">
                    <c:v>0.11187068617229265</c:v>
                  </c:pt>
                  <c:pt idx="4">
                    <c:v>7.3153091231685508E-2</c:v>
                  </c:pt>
                  <c:pt idx="5">
                    <c:v>9.4981139962571404E-2</c:v>
                  </c:pt>
                  <c:pt idx="6">
                    <c:v>0.11313079557435238</c:v>
                  </c:pt>
                  <c:pt idx="7">
                    <c:v>8.3114304437286485E-2</c:v>
                  </c:pt>
                </c:numCache>
              </c:numRef>
            </c:plus>
            <c:minus>
              <c:numRef>
                <c:f>'B 20'!$H$5:$H$12</c:f>
                <c:numCache>
                  <c:formatCode>General</c:formatCode>
                  <c:ptCount val="8"/>
                  <c:pt idx="0">
                    <c:v>0.2136051656650112</c:v>
                  </c:pt>
                  <c:pt idx="1">
                    <c:v>0.22207189417990594</c:v>
                  </c:pt>
                  <c:pt idx="2">
                    <c:v>0.15998094927803388</c:v>
                  </c:pt>
                  <c:pt idx="3">
                    <c:v>0.11187068617229265</c:v>
                  </c:pt>
                  <c:pt idx="4">
                    <c:v>7.3153091231685508E-2</c:v>
                  </c:pt>
                  <c:pt idx="5">
                    <c:v>9.4981139962571404E-2</c:v>
                  </c:pt>
                  <c:pt idx="6">
                    <c:v>0.11313079557435238</c:v>
                  </c:pt>
                  <c:pt idx="7">
                    <c:v>8.3114304437286485E-2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20'!$D$4:$D$13</c:f>
              <c:numCache>
                <c:formatCode>General</c:formatCode>
                <c:ptCount val="10"/>
                <c:pt idx="0">
                  <c:v>18.386311196654283</c:v>
                </c:pt>
                <c:pt idx="1">
                  <c:v>18.543360061483231</c:v>
                </c:pt>
                <c:pt idx="2">
                  <c:v>18.710887679659894</c:v>
                </c:pt>
                <c:pt idx="3">
                  <c:v>18.989227935524369</c:v>
                </c:pt>
                <c:pt idx="4">
                  <c:v>19.135462301108145</c:v>
                </c:pt>
                <c:pt idx="5">
                  <c:v>19.371097900120276</c:v>
                </c:pt>
                <c:pt idx="6">
                  <c:v>19.498801461041442</c:v>
                </c:pt>
                <c:pt idx="7">
                  <c:v>19.6639514145043</c:v>
                </c:pt>
                <c:pt idx="8">
                  <c:v>19.750504034106768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48-BB49-A759-E24E61A423E3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20'!$I$5:$I$13</c:f>
                <c:numCache>
                  <c:formatCode>General</c:formatCode>
                  <c:ptCount val="9"/>
                  <c:pt idx="0">
                    <c:v>1.8675983353490203E-2</c:v>
                  </c:pt>
                  <c:pt idx="1">
                    <c:v>1.8304529340467512E-2</c:v>
                  </c:pt>
                  <c:pt idx="2">
                    <c:v>7.188756703747759E-3</c:v>
                  </c:pt>
                  <c:pt idx="3">
                    <c:v>3.816189634041396E-3</c:v>
                  </c:pt>
                  <c:pt idx="4">
                    <c:v>2.2696530848781434E-2</c:v>
                  </c:pt>
                  <c:pt idx="5">
                    <c:v>6.2297528468982712E-2</c:v>
                  </c:pt>
                  <c:pt idx="6">
                    <c:v>5.1184885430723838E-2</c:v>
                  </c:pt>
                  <c:pt idx="7">
                    <c:v>6.1989477479024627E-2</c:v>
                  </c:pt>
                  <c:pt idx="8">
                    <c:v>0</c:v>
                  </c:pt>
                </c:numCache>
              </c:numRef>
            </c:plus>
            <c:minus>
              <c:numRef>
                <c:f>'B 20'!$I$5:$I$13</c:f>
                <c:numCache>
                  <c:formatCode>General</c:formatCode>
                  <c:ptCount val="9"/>
                  <c:pt idx="0">
                    <c:v>1.8675983353490203E-2</c:v>
                  </c:pt>
                  <c:pt idx="1">
                    <c:v>1.8304529340467512E-2</c:v>
                  </c:pt>
                  <c:pt idx="2">
                    <c:v>7.188756703747759E-3</c:v>
                  </c:pt>
                  <c:pt idx="3">
                    <c:v>3.816189634041396E-3</c:v>
                  </c:pt>
                  <c:pt idx="4">
                    <c:v>2.2696530848781434E-2</c:v>
                  </c:pt>
                  <c:pt idx="5">
                    <c:v>6.2297528468982712E-2</c:v>
                  </c:pt>
                  <c:pt idx="6">
                    <c:v>5.1184885430723838E-2</c:v>
                  </c:pt>
                  <c:pt idx="7">
                    <c:v>6.1989477479024627E-2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20'!$E$4:$E$13</c:f>
              <c:numCache>
                <c:formatCode>General</c:formatCode>
                <c:ptCount val="10"/>
                <c:pt idx="0">
                  <c:v>18.364004752570388</c:v>
                </c:pt>
                <c:pt idx="1">
                  <c:v>18.485649079166134</c:v>
                </c:pt>
                <c:pt idx="2">
                  <c:v>18.494528758848841</c:v>
                </c:pt>
                <c:pt idx="3">
                  <c:v>18.697538802548603</c:v>
                </c:pt>
                <c:pt idx="4">
                  <c:v>18.992441864780535</c:v>
                </c:pt>
                <c:pt idx="5">
                  <c:v>19.232750678016266</c:v>
                </c:pt>
                <c:pt idx="6">
                  <c:v>19.328177206390652</c:v>
                </c:pt>
                <c:pt idx="7">
                  <c:v>19.490303937584905</c:v>
                </c:pt>
                <c:pt idx="8">
                  <c:v>19.772892832003496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48-BB49-A759-E24E61A423E3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20'!$J$5:$J$13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20'!$F$4:$F$13</c:f>
              <c:numCache>
                <c:formatCode>0.00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48-BB49-A759-E24E61A42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ax val="21"/>
          <c:min val="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9107289603352595"/>
          <c:y val="0.68749890638670175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TTC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434-FE4A-8E53-2BC744C62C8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100'!$G$5:$G$13</c:f>
                <c:numCache>
                  <c:formatCode>General</c:formatCode>
                  <c:ptCount val="9"/>
                  <c:pt idx="0">
                    <c:v>0.14773156871884244</c:v>
                  </c:pt>
                  <c:pt idx="1">
                    <c:v>0.2578871073232567</c:v>
                  </c:pt>
                  <c:pt idx="2">
                    <c:v>0.47993965014758716</c:v>
                  </c:pt>
                  <c:pt idx="3">
                    <c:v>0.48911645653669977</c:v>
                  </c:pt>
                  <c:pt idx="4">
                    <c:v>0.53757440919445876</c:v>
                  </c:pt>
                  <c:pt idx="5">
                    <c:v>0.52801251996878706</c:v>
                  </c:pt>
                  <c:pt idx="6">
                    <c:v>0.49720128827741839</c:v>
                  </c:pt>
                  <c:pt idx="7">
                    <c:v>0.52362778370799601</c:v>
                  </c:pt>
                  <c:pt idx="8">
                    <c:v>8.2046407952365405E-15</c:v>
                  </c:pt>
                </c:numCache>
              </c:numRef>
            </c:plus>
            <c:minus>
              <c:numRef>
                <c:f>'B 100'!$G$5:$G$13</c:f>
                <c:numCache>
                  <c:formatCode>General</c:formatCode>
                  <c:ptCount val="9"/>
                  <c:pt idx="0">
                    <c:v>0.14773156871884244</c:v>
                  </c:pt>
                  <c:pt idx="1">
                    <c:v>0.2578871073232567</c:v>
                  </c:pt>
                  <c:pt idx="2">
                    <c:v>0.47993965014758716</c:v>
                  </c:pt>
                  <c:pt idx="3">
                    <c:v>0.48911645653669977</c:v>
                  </c:pt>
                  <c:pt idx="4">
                    <c:v>0.53757440919445876</c:v>
                  </c:pt>
                  <c:pt idx="5">
                    <c:v>0.52801251996878706</c:v>
                  </c:pt>
                  <c:pt idx="6">
                    <c:v>0.49720128827741839</c:v>
                  </c:pt>
                  <c:pt idx="7">
                    <c:v>0.52362778370799601</c:v>
                  </c:pt>
                  <c:pt idx="8">
                    <c:v>8.2046407952365405E-15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100'!$C$4:$C$13</c:f>
              <c:numCache>
                <c:formatCode>0.00</c:formatCode>
                <c:ptCount val="10"/>
                <c:pt idx="0" formatCode="General">
                  <c:v>95.873294643480278</c:v>
                </c:pt>
                <c:pt idx="1">
                  <c:v>96.220589391611895</c:v>
                </c:pt>
                <c:pt idx="2">
                  <c:v>96.487868146634696</c:v>
                </c:pt>
                <c:pt idx="3">
                  <c:v>97.114054590284482</c:v>
                </c:pt>
                <c:pt idx="4">
                  <c:v>97.603300645010037</c:v>
                </c:pt>
                <c:pt idx="5">
                  <c:v>98.067917850893636</c:v>
                </c:pt>
                <c:pt idx="6">
                  <c:v>98.351336839668974</c:v>
                </c:pt>
                <c:pt idx="7">
                  <c:v>98.618467137999048</c:v>
                </c:pt>
                <c:pt idx="8">
                  <c:v>99.051009805809542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FE-1540-B070-A25BC453F275}"/>
            </c:ext>
          </c:extLst>
        </c:ser>
        <c:ser>
          <c:idx val="1"/>
          <c:order val="1"/>
          <c:tx>
            <c:v>CPF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100'!$H$5:$H$13</c:f>
                <c:numCache>
                  <c:formatCode>General</c:formatCode>
                  <c:ptCount val="9"/>
                  <c:pt idx="0">
                    <c:v>1.6159128236371085</c:v>
                  </c:pt>
                  <c:pt idx="1">
                    <c:v>1.268590790000059</c:v>
                  </c:pt>
                  <c:pt idx="2">
                    <c:v>1.0158570605555917</c:v>
                  </c:pt>
                  <c:pt idx="3">
                    <c:v>0.96491171358918137</c:v>
                  </c:pt>
                  <c:pt idx="4">
                    <c:v>0.80943115207299188</c:v>
                  </c:pt>
                  <c:pt idx="5">
                    <c:v>0.47788063565603284</c:v>
                  </c:pt>
                  <c:pt idx="6">
                    <c:v>0.30286120784319653</c:v>
                  </c:pt>
                  <c:pt idx="7">
                    <c:v>0.2092516782843451</c:v>
                  </c:pt>
                  <c:pt idx="8">
                    <c:v>0</c:v>
                  </c:pt>
                </c:numCache>
              </c:numRef>
            </c:plus>
            <c:minus>
              <c:numRef>
                <c:f>'B 100'!$H$5:$H$13</c:f>
                <c:numCache>
                  <c:formatCode>General</c:formatCode>
                  <c:ptCount val="9"/>
                  <c:pt idx="0">
                    <c:v>1.6159128236371085</c:v>
                  </c:pt>
                  <c:pt idx="1">
                    <c:v>1.268590790000059</c:v>
                  </c:pt>
                  <c:pt idx="2">
                    <c:v>1.0158570605555917</c:v>
                  </c:pt>
                  <c:pt idx="3">
                    <c:v>0.96491171358918137</c:v>
                  </c:pt>
                  <c:pt idx="4">
                    <c:v>0.80943115207299188</c:v>
                  </c:pt>
                  <c:pt idx="5">
                    <c:v>0.47788063565603284</c:v>
                  </c:pt>
                  <c:pt idx="6">
                    <c:v>0.30286120784319653</c:v>
                  </c:pt>
                  <c:pt idx="7">
                    <c:v>0.2092516782843451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100'!$D$4:$D$13</c:f>
              <c:numCache>
                <c:formatCode>0.00</c:formatCode>
                <c:ptCount val="10"/>
                <c:pt idx="0" formatCode="General">
                  <c:v>94.406698328395578</c:v>
                </c:pt>
                <c:pt idx="1">
                  <c:v>95.199544214847336</c:v>
                </c:pt>
                <c:pt idx="2">
                  <c:v>95.962982673746708</c:v>
                </c:pt>
                <c:pt idx="3">
                  <c:v>96.733514845362421</c:v>
                </c:pt>
                <c:pt idx="4">
                  <c:v>97.062139879892314</c:v>
                </c:pt>
                <c:pt idx="5">
                  <c:v>97.575314609037051</c:v>
                </c:pt>
                <c:pt idx="6">
                  <c:v>98.346839775282703</c:v>
                </c:pt>
                <c:pt idx="7">
                  <c:v>98.96943504448727</c:v>
                </c:pt>
                <c:pt idx="8">
                  <c:v>99.367540589455416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FE-1540-B070-A25BC453F275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100'!$I$5:$I$13</c:f>
                <c:numCache>
                  <c:formatCode>General</c:formatCode>
                  <c:ptCount val="9"/>
                  <c:pt idx="0">
                    <c:v>1.0752726100000001</c:v>
                  </c:pt>
                  <c:pt idx="1">
                    <c:v>0.78586091999999996</c:v>
                  </c:pt>
                  <c:pt idx="2">
                    <c:v>0.87299727999999999</c:v>
                  </c:pt>
                  <c:pt idx="3">
                    <c:v>0.68665947999999999</c:v>
                  </c:pt>
                  <c:pt idx="4">
                    <c:v>0.53762078999999996</c:v>
                  </c:pt>
                  <c:pt idx="5">
                    <c:v>0.20560034999999999</c:v>
                  </c:pt>
                  <c:pt idx="6">
                    <c:v>0.24107733000000001</c:v>
                  </c:pt>
                  <c:pt idx="7">
                    <c:v>0.23262542999999999</c:v>
                  </c:pt>
                  <c:pt idx="8">
                    <c:v>0</c:v>
                  </c:pt>
                </c:numCache>
              </c:numRef>
            </c:plus>
            <c:minus>
              <c:numRef>
                <c:f>'B 100'!$I$5:$I$13</c:f>
                <c:numCache>
                  <c:formatCode>General</c:formatCode>
                  <c:ptCount val="9"/>
                  <c:pt idx="0">
                    <c:v>1.0752726100000001</c:v>
                  </c:pt>
                  <c:pt idx="1">
                    <c:v>0.78586091999999996</c:v>
                  </c:pt>
                  <c:pt idx="2">
                    <c:v>0.87299727999999999</c:v>
                  </c:pt>
                  <c:pt idx="3">
                    <c:v>0.68665947999999999</c:v>
                  </c:pt>
                  <c:pt idx="4">
                    <c:v>0.53762078999999996</c:v>
                  </c:pt>
                  <c:pt idx="5">
                    <c:v>0.20560034999999999</c:v>
                  </c:pt>
                  <c:pt idx="6">
                    <c:v>0.24107733000000001</c:v>
                  </c:pt>
                  <c:pt idx="7">
                    <c:v>0.23262542999999999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100'!$E$4:$E$13</c:f>
              <c:numCache>
                <c:formatCode>0.00</c:formatCode>
                <c:ptCount val="10"/>
                <c:pt idx="0" formatCode="General">
                  <c:v>94.340066837519899</c:v>
                </c:pt>
                <c:pt idx="1">
                  <c:v>94.689021626465077</c:v>
                </c:pt>
                <c:pt idx="2">
                  <c:v>95.700539937302707</c:v>
                </c:pt>
                <c:pt idx="3">
                  <c:v>96.543244972901377</c:v>
                </c:pt>
                <c:pt idx="4">
                  <c:v>96.791559497333466</c:v>
                </c:pt>
                <c:pt idx="5">
                  <c:v>97.329012988108772</c:v>
                </c:pt>
                <c:pt idx="6">
                  <c:v>98.344591243089539</c:v>
                </c:pt>
                <c:pt idx="7">
                  <c:v>99.144918997731395</c:v>
                </c:pt>
                <c:pt idx="8">
                  <c:v>99.525805981278339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FE-1540-B070-A25BC453F275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100'!$J$5:$J$13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100'!$F$4:$F$13</c:f>
              <c:numCache>
                <c:formatCode>0.00</c:formatCode>
                <c:ptCount val="10"/>
                <c:pt idx="0" formatCode="General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EFE-1540-B070-A25BC453F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ax val="105"/>
          <c:min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0562591058654051"/>
          <c:y val="0.69791557305336838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3"/>
          <c:order val="2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100'!$J$5:$J$13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100'!$B$5:$B$13</c:f>
              <c:numCache>
                <c:formatCode>0</c:formatCode>
                <c:ptCount val="9"/>
                <c:pt idx="0">
                  <c:v>72</c:v>
                </c:pt>
                <c:pt idx="1">
                  <c:v>48</c:v>
                </c:pt>
                <c:pt idx="2">
                  <c:v>24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0.5</c:v>
                </c:pt>
                <c:pt idx="8">
                  <c:v>0</c:v>
                </c:pt>
              </c:numCache>
            </c:numRef>
          </c:xVal>
          <c:yVal>
            <c:numRef>
              <c:f>'B 100'!$F$5:$F$13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63F-4E72-8F27-3BE5A1D26BDA}"/>
            </c:ext>
          </c:extLst>
        </c:ser>
        <c:ser>
          <c:idx val="5"/>
          <c:order val="3"/>
          <c:tx>
            <c:v>Ce,K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'B 100'!#REF!</c:f>
            </c:numRef>
          </c:xVal>
          <c:yVal>
            <c:numRef>
              <c:f>'B 100'!#REF!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3F-4E72-8F27-3BE5A1D26BDA}"/>
            </c:ext>
          </c:extLst>
        </c:ser>
        <c:ser>
          <c:idx val="0"/>
          <c:order val="4"/>
          <c:tx>
            <c:v>Ajuste Johanna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'B 100'!#REF!</c:f>
            </c:numRef>
          </c:xVal>
          <c:yVal>
            <c:numRef>
              <c:f>'B 100'!#REF!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3F-4E72-8F27-3BE5A1D26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v>CIP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'B 1000'!$H$5:$H$13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4.0397820590927447</c:v>
                        </c:pt>
                        <c:pt idx="1">
                          <c:v>3.1714769750001306</c:v>
                        </c:pt>
                        <c:pt idx="2">
                          <c:v>2.5396426513889483</c:v>
                        </c:pt>
                        <c:pt idx="3">
                          <c:v>2.4122792839729441</c:v>
                        </c:pt>
                        <c:pt idx="4">
                          <c:v>2.0235778801824491</c:v>
                        </c:pt>
                        <c:pt idx="5">
                          <c:v>1.1947015891400616</c:v>
                        </c:pt>
                        <c:pt idx="6">
                          <c:v>0.75715301960799108</c:v>
                        </c:pt>
                        <c:pt idx="7">
                          <c:v>0.52312919571086181</c:v>
                        </c:pt>
                        <c:pt idx="8">
                          <c:v>4.6412457148092366E-14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'B 1000'!$H$5:$H$13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4.0397820590927447</c:v>
                        </c:pt>
                        <c:pt idx="1">
                          <c:v>3.1714769750001306</c:v>
                        </c:pt>
                        <c:pt idx="2">
                          <c:v>2.5396426513889483</c:v>
                        </c:pt>
                        <c:pt idx="3">
                          <c:v>2.4122792839729441</c:v>
                        </c:pt>
                        <c:pt idx="4">
                          <c:v>2.0235778801824491</c:v>
                        </c:pt>
                        <c:pt idx="5">
                          <c:v>1.1947015891400616</c:v>
                        </c:pt>
                        <c:pt idx="6">
                          <c:v>0.75715301960799108</c:v>
                        </c:pt>
                        <c:pt idx="7">
                          <c:v>0.52312919571086181</c:v>
                        </c:pt>
                        <c:pt idx="8">
                          <c:v>4.6412457148092366E-14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>
                      <c:ext uri="{02D57815-91ED-43cb-92C2-25804820EDAC}">
                        <c15:formulaRef>
                          <c15:sqref>'B 1000'!$B$5:$B$13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72</c:v>
                      </c:pt>
                      <c:pt idx="1">
                        <c:v>48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1</c:v>
                      </c:pt>
                      <c:pt idx="7">
                        <c:v>0.5</c:v>
                      </c:pt>
                      <c:pt idx="8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'B 1000'!$D$5:$D$13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987.99886053711828</c:v>
                      </c:pt>
                      <c:pt idx="1">
                        <c:v>989.90745668436682</c:v>
                      </c:pt>
                      <c:pt idx="2">
                        <c:v>991.83378711340595</c:v>
                      </c:pt>
                      <c:pt idx="3">
                        <c:v>992.65534969973078</c:v>
                      </c:pt>
                      <c:pt idx="4">
                        <c:v>993.93828652259265</c:v>
                      </c:pt>
                      <c:pt idx="5">
                        <c:v>995.86709943820676</c:v>
                      </c:pt>
                      <c:pt idx="6">
                        <c:v>997.4235876112183</c:v>
                      </c:pt>
                      <c:pt idx="7">
                        <c:v>998.41885147363848</c:v>
                      </c:pt>
                      <c:pt idx="8">
                        <c:v>1000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C63F-4E72-8F27-3BE5A1D26BDA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v>SDZ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92D050"/>
                    </a:solidFill>
                    <a:ln w="9525">
                      <a:solidFill>
                        <a:srgbClr val="92D050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'B 1000'!$I$5:$I$13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2.036386159823476</c:v>
                        </c:pt>
                        <c:pt idx="1">
                          <c:v>2.1142873582485144</c:v>
                        </c:pt>
                        <c:pt idx="2">
                          <c:v>0.76685279645720261</c:v>
                        </c:pt>
                        <c:pt idx="3">
                          <c:v>2.0848810801355584</c:v>
                        </c:pt>
                        <c:pt idx="4">
                          <c:v>3.7089202915927508</c:v>
                        </c:pt>
                        <c:pt idx="5">
                          <c:v>2.1147112100956282</c:v>
                        </c:pt>
                        <c:pt idx="6">
                          <c:v>0.87792913605528489</c:v>
                        </c:pt>
                        <c:pt idx="7">
                          <c:v>0.42634269731380658</c:v>
                        </c:pt>
                        <c:pt idx="8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'B 1000'!$I$5:$I$13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2.036386159823476</c:v>
                        </c:pt>
                        <c:pt idx="1">
                          <c:v>2.1142873582485144</c:v>
                        </c:pt>
                        <c:pt idx="2">
                          <c:v>0.76685279645720261</c:v>
                        </c:pt>
                        <c:pt idx="3">
                          <c:v>2.0848810801355584</c:v>
                        </c:pt>
                        <c:pt idx="4">
                          <c:v>3.7089202915927508</c:v>
                        </c:pt>
                        <c:pt idx="5">
                          <c:v>2.1147112100956282</c:v>
                        </c:pt>
                        <c:pt idx="6">
                          <c:v>0.87792913605528489</c:v>
                        </c:pt>
                        <c:pt idx="7">
                          <c:v>0.42634269731380658</c:v>
                        </c:pt>
                        <c:pt idx="8">
                          <c:v>0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 1000'!$B$5:$B$13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72</c:v>
                      </c:pt>
                      <c:pt idx="1">
                        <c:v>48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1</c:v>
                      </c:pt>
                      <c:pt idx="7">
                        <c:v>0.5</c:v>
                      </c:pt>
                      <c:pt idx="8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 1000'!$E$5:$E$13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972.1438641784149</c:v>
                      </c:pt>
                      <c:pt idx="1">
                        <c:v>973.08686315103103</c:v>
                      </c:pt>
                      <c:pt idx="2">
                        <c:v>976.56468425038372</c:v>
                      </c:pt>
                      <c:pt idx="3">
                        <c:v>980.88509894694278</c:v>
                      </c:pt>
                      <c:pt idx="4">
                        <c:v>984.53977732349665</c:v>
                      </c:pt>
                      <c:pt idx="5">
                        <c:v>990.5223603005893</c:v>
                      </c:pt>
                      <c:pt idx="6">
                        <c:v>994.17368691882996</c:v>
                      </c:pt>
                      <c:pt idx="7">
                        <c:v>996.3703247261883</c:v>
                      </c:pt>
                      <c:pt idx="8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63F-4E72-8F27-3BE5A1D26BDA}"/>
                  </c:ext>
                </c:extLst>
              </c15:ser>
            </c15:filteredScatterSeries>
          </c:ext>
        </c:extLst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9523090019153011"/>
          <c:y val="2.7776684164479488E-2"/>
          <c:w val="0.18666297128021453"/>
          <c:h val="0.18028972339995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TTC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67B-164C-8F51-C48772092098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500'!$G$5:$G$13</c:f>
                <c:numCache>
                  <c:formatCode>General</c:formatCode>
                  <c:ptCount val="9"/>
                  <c:pt idx="0">
                    <c:v>0.36932892</c:v>
                  </c:pt>
                  <c:pt idx="1">
                    <c:v>0.64471776999999997</c:v>
                  </c:pt>
                  <c:pt idx="2">
                    <c:v>1.19984913</c:v>
                  </c:pt>
                  <c:pt idx="3">
                    <c:v>1.22279114</c:v>
                  </c:pt>
                  <c:pt idx="4">
                    <c:v>1.3439360199999999</c:v>
                  </c:pt>
                  <c:pt idx="5">
                    <c:v>1.3200312999999999</c:v>
                  </c:pt>
                  <c:pt idx="6">
                    <c:v>1.2430032200000001</c:v>
                  </c:pt>
                  <c:pt idx="7">
                    <c:v>1.3090694599999999</c:v>
                  </c:pt>
                  <c:pt idx="8">
                    <c:v>0</c:v>
                  </c:pt>
                </c:numCache>
              </c:numRef>
            </c:plus>
            <c:minus>
              <c:numRef>
                <c:f>'B 500'!$G$5:$G$13</c:f>
                <c:numCache>
                  <c:formatCode>General</c:formatCode>
                  <c:ptCount val="9"/>
                  <c:pt idx="0">
                    <c:v>0.36932892</c:v>
                  </c:pt>
                  <c:pt idx="1">
                    <c:v>0.64471776999999997</c:v>
                  </c:pt>
                  <c:pt idx="2">
                    <c:v>1.19984913</c:v>
                  </c:pt>
                  <c:pt idx="3">
                    <c:v>1.22279114</c:v>
                  </c:pt>
                  <c:pt idx="4">
                    <c:v>1.3439360199999999</c:v>
                  </c:pt>
                  <c:pt idx="5">
                    <c:v>1.3200312999999999</c:v>
                  </c:pt>
                  <c:pt idx="6">
                    <c:v>1.2430032200000001</c:v>
                  </c:pt>
                  <c:pt idx="7">
                    <c:v>1.3090694599999999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500'!$C$4:$C$13</c:f>
              <c:numCache>
                <c:formatCode>0.00</c:formatCode>
                <c:ptCount val="10"/>
                <c:pt idx="0" formatCode="General">
                  <c:v>489.68323660870072</c:v>
                </c:pt>
                <c:pt idx="1">
                  <c:v>490.55147347902977</c:v>
                </c:pt>
                <c:pt idx="2">
                  <c:v>491.21967036658674</c:v>
                </c:pt>
                <c:pt idx="3">
                  <c:v>492.78513647571117</c:v>
                </c:pt>
                <c:pt idx="4">
                  <c:v>494.0082516125251</c:v>
                </c:pt>
                <c:pt idx="5">
                  <c:v>495.16979462723407</c:v>
                </c:pt>
                <c:pt idx="6">
                  <c:v>495.87834209917241</c:v>
                </c:pt>
                <c:pt idx="7">
                  <c:v>496.54616784499763</c:v>
                </c:pt>
                <c:pt idx="8">
                  <c:v>497.62752451452388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3D-8644-AFC0-7C0C0A176C69}"/>
            </c:ext>
          </c:extLst>
        </c:ser>
        <c:ser>
          <c:idx val="1"/>
          <c:order val="1"/>
          <c:tx>
            <c:v>CPF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500'!$H$5:$H$13</c:f>
                <c:numCache>
                  <c:formatCode>General</c:formatCode>
                  <c:ptCount val="9"/>
                  <c:pt idx="0">
                    <c:v>4.0397820590927687</c:v>
                  </c:pt>
                  <c:pt idx="1">
                    <c:v>3.1714769750001346</c:v>
                  </c:pt>
                  <c:pt idx="2">
                    <c:v>2.5396426513889701</c:v>
                  </c:pt>
                  <c:pt idx="3">
                    <c:v>2.4122792839729623</c:v>
                  </c:pt>
                  <c:pt idx="4">
                    <c:v>2.0235778801824682</c:v>
                  </c:pt>
                  <c:pt idx="5">
                    <c:v>1.1947015891400781</c:v>
                  </c:pt>
                  <c:pt idx="6">
                    <c:v>0.7571530196079832</c:v>
                  </c:pt>
                  <c:pt idx="7">
                    <c:v>0.52312919571086181</c:v>
                  </c:pt>
                  <c:pt idx="8">
                    <c:v>0</c:v>
                  </c:pt>
                </c:numCache>
              </c:numRef>
            </c:plus>
            <c:minus>
              <c:numRef>
                <c:f>'B 500'!$H$5:$H$13</c:f>
                <c:numCache>
                  <c:formatCode>General</c:formatCode>
                  <c:ptCount val="9"/>
                  <c:pt idx="0">
                    <c:v>4.0397820590927687</c:v>
                  </c:pt>
                  <c:pt idx="1">
                    <c:v>3.1714769750001346</c:v>
                  </c:pt>
                  <c:pt idx="2">
                    <c:v>2.5396426513889701</c:v>
                  </c:pt>
                  <c:pt idx="3">
                    <c:v>2.4122792839729623</c:v>
                  </c:pt>
                  <c:pt idx="4">
                    <c:v>2.0235778801824682</c:v>
                  </c:pt>
                  <c:pt idx="5">
                    <c:v>1.1947015891400781</c:v>
                  </c:pt>
                  <c:pt idx="6">
                    <c:v>0.7571530196079832</c:v>
                  </c:pt>
                  <c:pt idx="7">
                    <c:v>0.52312919571086181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500'!$D$4:$D$13</c:f>
              <c:numCache>
                <c:formatCode>0.00</c:formatCode>
                <c:ptCount val="10"/>
                <c:pt idx="0" formatCode="General">
                  <c:v>486.01674582098894</c:v>
                </c:pt>
                <c:pt idx="1">
                  <c:v>487.99886053711839</c:v>
                </c:pt>
                <c:pt idx="2">
                  <c:v>489.90745668436676</c:v>
                </c:pt>
                <c:pt idx="3">
                  <c:v>491.83378711340606</c:v>
                </c:pt>
                <c:pt idx="4">
                  <c:v>492.65534969973083</c:v>
                </c:pt>
                <c:pt idx="5">
                  <c:v>493.93828652259259</c:v>
                </c:pt>
                <c:pt idx="6">
                  <c:v>495.86709943820671</c:v>
                </c:pt>
                <c:pt idx="7">
                  <c:v>497.42358761121818</c:v>
                </c:pt>
                <c:pt idx="8">
                  <c:v>498.41885147363854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3D-8644-AFC0-7C0C0A176C69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500'!$I$5:$I$13</c:f>
                <c:numCache>
                  <c:formatCode>General</c:formatCode>
                  <c:ptCount val="9"/>
                  <c:pt idx="0">
                    <c:v>0.52962221447416147</c:v>
                  </c:pt>
                  <c:pt idx="1">
                    <c:v>0.58254226943002196</c:v>
                  </c:pt>
                  <c:pt idx="2">
                    <c:v>0.34828740569328043</c:v>
                  </c:pt>
                  <c:pt idx="3">
                    <c:v>0.65708207510335614</c:v>
                  </c:pt>
                  <c:pt idx="4">
                    <c:v>0.99811602178182346</c:v>
                  </c:pt>
                  <c:pt idx="5">
                    <c:v>0.48681744167095486</c:v>
                  </c:pt>
                  <c:pt idx="6">
                    <c:v>0.47007672216609298</c:v>
                  </c:pt>
                  <c:pt idx="7">
                    <c:v>2.5882999623269538</c:v>
                  </c:pt>
                  <c:pt idx="8">
                    <c:v>0</c:v>
                  </c:pt>
                </c:numCache>
              </c:numRef>
            </c:plus>
            <c:minus>
              <c:numRef>
                <c:f>'B 500'!$I$5:$I$13</c:f>
                <c:numCache>
                  <c:formatCode>General</c:formatCode>
                  <c:ptCount val="9"/>
                  <c:pt idx="0">
                    <c:v>0.52962221447416147</c:v>
                  </c:pt>
                  <c:pt idx="1">
                    <c:v>0.58254226943002196</c:v>
                  </c:pt>
                  <c:pt idx="2">
                    <c:v>0.34828740569328043</c:v>
                  </c:pt>
                  <c:pt idx="3">
                    <c:v>0.65708207510335614</c:v>
                  </c:pt>
                  <c:pt idx="4">
                    <c:v>0.99811602178182346</c:v>
                  </c:pt>
                  <c:pt idx="5">
                    <c:v>0.48681744167095486</c:v>
                  </c:pt>
                  <c:pt idx="6">
                    <c:v>0.47007672216609298</c:v>
                  </c:pt>
                  <c:pt idx="7">
                    <c:v>2.5882999623269538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500'!$E$4:$E$13</c:f>
              <c:numCache>
                <c:formatCode>0.00</c:formatCode>
                <c:ptCount val="10"/>
                <c:pt idx="0" formatCode="General">
                  <c:v>481.60724465382333</c:v>
                </c:pt>
                <c:pt idx="1">
                  <c:v>482.14848269565096</c:v>
                </c:pt>
                <c:pt idx="2">
                  <c:v>482.87240560331594</c:v>
                </c:pt>
                <c:pt idx="3">
                  <c:v>484.61173300268598</c:v>
                </c:pt>
                <c:pt idx="4">
                  <c:v>485.61098124942299</c:v>
                </c:pt>
                <c:pt idx="5">
                  <c:v>487.14143928092562</c:v>
                </c:pt>
                <c:pt idx="6">
                  <c:v>488.85196779036261</c:v>
                </c:pt>
                <c:pt idx="7">
                  <c:v>489.75302480205067</c:v>
                </c:pt>
                <c:pt idx="8">
                  <c:v>496.71506393692698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3D-8644-AFC0-7C0C0A176C69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500'!$J$5:$J$13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500'!$F$4:$F$13</c:f>
              <c:numCache>
                <c:formatCode>0.00</c:formatCode>
                <c:ptCount val="10"/>
                <c:pt idx="0" formatCode="General">
                  <c:v>499.99999999999994</c:v>
                </c:pt>
                <c:pt idx="1">
                  <c:v>499.99999999999994</c:v>
                </c:pt>
                <c:pt idx="2">
                  <c:v>499.99999999999994</c:v>
                </c:pt>
                <c:pt idx="3">
                  <c:v>499.99999999999994</c:v>
                </c:pt>
                <c:pt idx="4">
                  <c:v>499.99999999999994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499.99999999999994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3D-8644-AFC0-7C0C0A176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ax val="520"/>
          <c:min val="4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0770491266554258"/>
          <c:y val="0.73958223972003501"/>
          <c:w val="0.63489940576554749"/>
          <c:h val="9.2015529308836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TTC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35C-ED4D-AA90-EF03745BC3F3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1000'!$G$5:$G$13</c:f>
                <c:numCache>
                  <c:formatCode>General</c:formatCode>
                  <c:ptCount val="9"/>
                  <c:pt idx="0">
                    <c:v>0.36932892179711757</c:v>
                  </c:pt>
                  <c:pt idx="1">
                    <c:v>0.64471776830815719</c:v>
                  </c:pt>
                  <c:pt idx="2">
                    <c:v>1.1998491253689367</c:v>
                  </c:pt>
                  <c:pt idx="3">
                    <c:v>1.2227911413417463</c:v>
                  </c:pt>
                  <c:pt idx="4">
                    <c:v>1.3439360229861412</c:v>
                  </c:pt>
                  <c:pt idx="5">
                    <c:v>1.3200312999219841</c:v>
                  </c:pt>
                  <c:pt idx="6">
                    <c:v>1.2430032206935357</c:v>
                  </c:pt>
                  <c:pt idx="7">
                    <c:v>1.3090694592699894</c:v>
                  </c:pt>
                  <c:pt idx="8">
                    <c:v>4.6412457148092366E-14</c:v>
                  </c:pt>
                </c:numCache>
              </c:numRef>
            </c:plus>
            <c:minus>
              <c:numRef>
                <c:f>'B 1000'!$G$5:$G$13</c:f>
                <c:numCache>
                  <c:formatCode>General</c:formatCode>
                  <c:ptCount val="9"/>
                  <c:pt idx="0">
                    <c:v>0.36932892179711757</c:v>
                  </c:pt>
                  <c:pt idx="1">
                    <c:v>0.64471776830815719</c:v>
                  </c:pt>
                  <c:pt idx="2">
                    <c:v>1.1998491253689367</c:v>
                  </c:pt>
                  <c:pt idx="3">
                    <c:v>1.2227911413417463</c:v>
                  </c:pt>
                  <c:pt idx="4">
                    <c:v>1.3439360229861412</c:v>
                  </c:pt>
                  <c:pt idx="5">
                    <c:v>1.3200312999219841</c:v>
                  </c:pt>
                  <c:pt idx="6">
                    <c:v>1.2430032206935357</c:v>
                  </c:pt>
                  <c:pt idx="7">
                    <c:v>1.3090694592699894</c:v>
                  </c:pt>
                  <c:pt idx="8">
                    <c:v>4.6412457148092366E-14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1000'!$C$4:$C$13</c:f>
              <c:numCache>
                <c:formatCode>0.00</c:formatCode>
                <c:ptCount val="10"/>
                <c:pt idx="0" formatCode="General">
                  <c:v>989.68323660870067</c:v>
                </c:pt>
                <c:pt idx="1">
                  <c:v>990.55147347902982</c:v>
                </c:pt>
                <c:pt idx="2">
                  <c:v>991.2196703665868</c:v>
                </c:pt>
                <c:pt idx="3">
                  <c:v>992.78513647571117</c:v>
                </c:pt>
                <c:pt idx="4">
                  <c:v>994.00825161252521</c:v>
                </c:pt>
                <c:pt idx="5">
                  <c:v>995.16979462723395</c:v>
                </c:pt>
                <c:pt idx="6">
                  <c:v>995.87834209917253</c:v>
                </c:pt>
                <c:pt idx="7">
                  <c:v>996.54616784499774</c:v>
                </c:pt>
                <c:pt idx="8">
                  <c:v>997.62752451452388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C2-E24D-A66A-5AED77D37F6A}"/>
            </c:ext>
          </c:extLst>
        </c:ser>
        <c:ser>
          <c:idx val="1"/>
          <c:order val="1"/>
          <c:tx>
            <c:v>CPF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1000'!$H$5:$H$13</c:f>
                <c:numCache>
                  <c:formatCode>General</c:formatCode>
                  <c:ptCount val="9"/>
                  <c:pt idx="0">
                    <c:v>4.0397820590927447</c:v>
                  </c:pt>
                  <c:pt idx="1">
                    <c:v>3.1714769750001306</c:v>
                  </c:pt>
                  <c:pt idx="2">
                    <c:v>2.5396426513889483</c:v>
                  </c:pt>
                  <c:pt idx="3">
                    <c:v>2.4122792839729441</c:v>
                  </c:pt>
                  <c:pt idx="4">
                    <c:v>2.0235778801824491</c:v>
                  </c:pt>
                  <c:pt idx="5">
                    <c:v>1.1947015891400616</c:v>
                  </c:pt>
                  <c:pt idx="6">
                    <c:v>0.75715301960799108</c:v>
                  </c:pt>
                  <c:pt idx="7">
                    <c:v>0.52312919571086181</c:v>
                  </c:pt>
                  <c:pt idx="8">
                    <c:v>4.6412457148092366E-14</c:v>
                  </c:pt>
                </c:numCache>
              </c:numRef>
            </c:plus>
            <c:minus>
              <c:numRef>
                <c:f>'B 1000'!$H$5:$H$13</c:f>
                <c:numCache>
                  <c:formatCode>General</c:formatCode>
                  <c:ptCount val="9"/>
                  <c:pt idx="0">
                    <c:v>4.0397820590927447</c:v>
                  </c:pt>
                  <c:pt idx="1">
                    <c:v>3.1714769750001306</c:v>
                  </c:pt>
                  <c:pt idx="2">
                    <c:v>2.5396426513889483</c:v>
                  </c:pt>
                  <c:pt idx="3">
                    <c:v>2.4122792839729441</c:v>
                  </c:pt>
                  <c:pt idx="4">
                    <c:v>2.0235778801824491</c:v>
                  </c:pt>
                  <c:pt idx="5">
                    <c:v>1.1947015891400616</c:v>
                  </c:pt>
                  <c:pt idx="6">
                    <c:v>0.75715301960799108</c:v>
                  </c:pt>
                  <c:pt idx="7">
                    <c:v>0.52312919571086181</c:v>
                  </c:pt>
                  <c:pt idx="8">
                    <c:v>4.6412457148092366E-14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1000'!$D$4:$D$13</c:f>
              <c:numCache>
                <c:formatCode>0.00</c:formatCode>
                <c:ptCount val="10"/>
                <c:pt idx="0" formatCode="General">
                  <c:v>986.01674582098894</c:v>
                </c:pt>
                <c:pt idx="1">
                  <c:v>987.99886053711828</c:v>
                </c:pt>
                <c:pt idx="2">
                  <c:v>989.90745668436682</c:v>
                </c:pt>
                <c:pt idx="3">
                  <c:v>991.83378711340595</c:v>
                </c:pt>
                <c:pt idx="4">
                  <c:v>992.65534969973078</c:v>
                </c:pt>
                <c:pt idx="5">
                  <c:v>993.93828652259265</c:v>
                </c:pt>
                <c:pt idx="6">
                  <c:v>995.86709943820676</c:v>
                </c:pt>
                <c:pt idx="7">
                  <c:v>997.4235876112183</c:v>
                </c:pt>
                <c:pt idx="8">
                  <c:v>998.41885147363848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C2-E24D-A66A-5AED77D37F6A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1000'!$I$5:$I$13</c:f>
                <c:numCache>
                  <c:formatCode>General</c:formatCode>
                  <c:ptCount val="9"/>
                  <c:pt idx="0">
                    <c:v>2.036386159823476</c:v>
                  </c:pt>
                  <c:pt idx="1">
                    <c:v>2.1142873582485144</c:v>
                  </c:pt>
                  <c:pt idx="2">
                    <c:v>0.76685279645720261</c:v>
                  </c:pt>
                  <c:pt idx="3">
                    <c:v>2.0848810801355584</c:v>
                  </c:pt>
                  <c:pt idx="4">
                    <c:v>3.7089202915927508</c:v>
                  </c:pt>
                  <c:pt idx="5">
                    <c:v>2.1147112100956282</c:v>
                  </c:pt>
                  <c:pt idx="6">
                    <c:v>0.87792913605528489</c:v>
                  </c:pt>
                  <c:pt idx="7">
                    <c:v>0.42634269731380658</c:v>
                  </c:pt>
                  <c:pt idx="8">
                    <c:v>0</c:v>
                  </c:pt>
                </c:numCache>
              </c:numRef>
            </c:plus>
            <c:minus>
              <c:numRef>
                <c:f>'B 1000'!$I$5:$I$13</c:f>
                <c:numCache>
                  <c:formatCode>General</c:formatCode>
                  <c:ptCount val="9"/>
                  <c:pt idx="0">
                    <c:v>2.036386159823476</c:v>
                  </c:pt>
                  <c:pt idx="1">
                    <c:v>2.1142873582485144</c:v>
                  </c:pt>
                  <c:pt idx="2">
                    <c:v>0.76685279645720261</c:v>
                  </c:pt>
                  <c:pt idx="3">
                    <c:v>2.0848810801355584</c:v>
                  </c:pt>
                  <c:pt idx="4">
                    <c:v>3.7089202915927508</c:v>
                  </c:pt>
                  <c:pt idx="5">
                    <c:v>2.1147112100956282</c:v>
                  </c:pt>
                  <c:pt idx="6">
                    <c:v>0.87792913605528489</c:v>
                  </c:pt>
                  <c:pt idx="7">
                    <c:v>0.42634269731380658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1000'!$E$4:$E$13</c:f>
              <c:numCache>
                <c:formatCode>0.00</c:formatCode>
                <c:ptCount val="10"/>
                <c:pt idx="0" formatCode="General">
                  <c:v>970.61433127625696</c:v>
                </c:pt>
                <c:pt idx="1">
                  <c:v>972.1438641784149</c:v>
                </c:pt>
                <c:pt idx="2">
                  <c:v>973.08686315103103</c:v>
                </c:pt>
                <c:pt idx="3">
                  <c:v>976.56468425038372</c:v>
                </c:pt>
                <c:pt idx="4">
                  <c:v>980.88509894694278</c:v>
                </c:pt>
                <c:pt idx="5">
                  <c:v>984.53977732349665</c:v>
                </c:pt>
                <c:pt idx="6">
                  <c:v>990.5223603005893</c:v>
                </c:pt>
                <c:pt idx="7">
                  <c:v>994.17368691882996</c:v>
                </c:pt>
                <c:pt idx="8">
                  <c:v>996.3703247261883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7C2-E24D-A66A-5AED77D37F6A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1000'!$J$5:$J$13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1000'!$F$4:$F$13</c:f>
              <c:numCache>
                <c:formatCode>General</c:formatCode>
                <c:ptCount val="1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7C2-E24D-A66A-5AED77D37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in val="9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1186291682354674"/>
          <c:y val="0.7048600174978128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789940</xdr:colOff>
      <xdr:row>35</xdr:row>
      <xdr:rowOff>0</xdr:rowOff>
    </xdr:from>
    <xdr:to>
      <xdr:col>8</xdr:col>
      <xdr:colOff>322580</xdr:colOff>
      <xdr:row>35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152400</xdr:colOff>
      <xdr:row>35</xdr:row>
      <xdr:rowOff>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5930900" y="71120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6126480" y="713232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𝐶_𝑒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𝐶_0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−𝐶_𝑒 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152400</xdr:colOff>
      <xdr:row>34</xdr:row>
      <xdr:rowOff>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5930900" y="6908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6126480" y="713232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𝐶_𝑒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𝐶_0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−𝐶_𝑒 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3"/>
  <sheetViews>
    <sheetView tabSelected="1" topLeftCell="A10" zoomScaleNormal="100" workbookViewId="0">
      <selection activeCell="D36" sqref="D36"/>
    </sheetView>
  </sheetViews>
  <sheetFormatPr baseColWidth="10" defaultRowHeight="16" x14ac:dyDescent="0.2"/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>
        <v>18.349317857392112</v>
      </c>
      <c r="D4">
        <v>18.386311196654283</v>
      </c>
      <c r="E4">
        <v>18.364004752570388</v>
      </c>
      <c r="F4" s="6">
        <v>20</v>
      </c>
      <c r="G4" s="1">
        <v>3.5024151899604977E-2</v>
      </c>
      <c r="H4" s="1">
        <v>0.19134787474445333</v>
      </c>
      <c r="I4">
        <v>1.8755449724172538E-2</v>
      </c>
      <c r="J4" s="1">
        <v>0</v>
      </c>
      <c r="K4" s="1"/>
      <c r="L4" s="1"/>
      <c r="M4" s="1"/>
      <c r="N4" s="1"/>
    </row>
    <row r="5" spans="2:14" x14ac:dyDescent="0.2">
      <c r="B5" s="2">
        <v>72</v>
      </c>
      <c r="C5">
        <v>18.488235756644759</v>
      </c>
      <c r="D5">
        <v>18.543360061483231</v>
      </c>
      <c r="E5">
        <v>18.485649079166134</v>
      </c>
      <c r="F5" s="6">
        <v>20</v>
      </c>
      <c r="G5" s="6">
        <v>5.9092627487537769E-2</v>
      </c>
      <c r="H5" s="6">
        <v>0.2136051656650112</v>
      </c>
      <c r="I5">
        <v>1.8675983353490203E-2</v>
      </c>
      <c r="J5" s="6">
        <v>0</v>
      </c>
      <c r="K5" s="3">
        <f>100-((C5*100)/1000)</f>
        <v>98.151176424335517</v>
      </c>
      <c r="L5" s="3">
        <f t="shared" ref="L5:N10" si="0">100-((D5*100)/1000)</f>
        <v>98.14566399385167</v>
      </c>
      <c r="M5" s="3">
        <f t="shared" si="0"/>
        <v>98.151435092083389</v>
      </c>
      <c r="N5" s="3">
        <f t="shared" si="0"/>
        <v>98</v>
      </c>
    </row>
    <row r="6" spans="2:14" x14ac:dyDescent="0.2">
      <c r="B6" s="2">
        <v>48</v>
      </c>
      <c r="C6">
        <v>18.595147258653878</v>
      </c>
      <c r="D6">
        <v>18.710887679659894</v>
      </c>
      <c r="E6">
        <v>18.494528758848841</v>
      </c>
      <c r="F6" s="6">
        <v>20</v>
      </c>
      <c r="G6" s="6">
        <v>0.10315484292930385</v>
      </c>
      <c r="H6" s="6">
        <v>0.22207189417990594</v>
      </c>
      <c r="I6">
        <v>1.8304529340467512E-2</v>
      </c>
      <c r="J6" s="6">
        <v>0</v>
      </c>
      <c r="K6" s="3">
        <f>100-((C6*100)/1000)</f>
        <v>98.140485274134619</v>
      </c>
      <c r="L6" s="3">
        <f t="shared" si="0"/>
        <v>98.128911232034014</v>
      </c>
      <c r="M6" s="3">
        <f t="shared" si="0"/>
        <v>98.150547124115121</v>
      </c>
      <c r="N6" s="3">
        <f t="shared" si="0"/>
        <v>98</v>
      </c>
    </row>
    <row r="7" spans="2:14" x14ac:dyDescent="0.2">
      <c r="B7" s="2">
        <v>24</v>
      </c>
      <c r="C7">
        <v>18.845621836113793</v>
      </c>
      <c r="D7">
        <v>18.989227935524369</v>
      </c>
      <c r="E7">
        <v>18.697538802548603</v>
      </c>
      <c r="F7" s="6">
        <v>20</v>
      </c>
      <c r="G7" s="6">
        <v>0.1919758600590348</v>
      </c>
      <c r="H7" s="6">
        <v>0.15998094927803388</v>
      </c>
      <c r="I7">
        <v>7.188756703747759E-3</v>
      </c>
      <c r="J7" s="6">
        <v>0</v>
      </c>
      <c r="K7" s="3">
        <f t="shared" ref="K7:K10" si="1">100-((C7*100)/1000)</f>
        <v>98.115437816388621</v>
      </c>
      <c r="L7" s="3">
        <f t="shared" si="0"/>
        <v>98.10107720644757</v>
      </c>
      <c r="M7" s="3">
        <f t="shared" si="0"/>
        <v>98.130246119745138</v>
      </c>
      <c r="N7" s="3">
        <f t="shared" si="0"/>
        <v>98</v>
      </c>
    </row>
    <row r="8" spans="2:14" x14ac:dyDescent="0.2">
      <c r="B8" s="2">
        <v>8</v>
      </c>
      <c r="C8">
        <v>19.041320258004017</v>
      </c>
      <c r="D8">
        <v>19.135462301108145</v>
      </c>
      <c r="E8">
        <v>18.992441864780535</v>
      </c>
      <c r="F8" s="6">
        <v>20</v>
      </c>
      <c r="G8" s="6">
        <v>0.19564658261468038</v>
      </c>
      <c r="H8" s="6">
        <v>0.11187068617229265</v>
      </c>
      <c r="I8">
        <v>3.816189634041396E-3</v>
      </c>
      <c r="J8" s="6">
        <v>0</v>
      </c>
      <c r="K8" s="3">
        <f t="shared" si="1"/>
        <v>98.095867974199592</v>
      </c>
      <c r="L8" s="3">
        <f t="shared" si="0"/>
        <v>98.086453769889189</v>
      </c>
      <c r="M8" s="3">
        <f t="shared" si="0"/>
        <v>98.100755813521943</v>
      </c>
      <c r="N8" s="3">
        <f t="shared" si="0"/>
        <v>98</v>
      </c>
    </row>
    <row r="9" spans="2:14" x14ac:dyDescent="0.2">
      <c r="B9" s="2">
        <v>4</v>
      </c>
      <c r="C9">
        <v>19.227167140357455</v>
      </c>
      <c r="D9">
        <v>19.371097900120276</v>
      </c>
      <c r="E9">
        <v>19.232750678016266</v>
      </c>
      <c r="F9" s="6">
        <v>20</v>
      </c>
      <c r="G9" s="7">
        <v>0.2150297636777829</v>
      </c>
      <c r="H9" s="7">
        <v>7.3153091231685508E-2</v>
      </c>
      <c r="I9">
        <v>2.2696530848781434E-2</v>
      </c>
      <c r="J9" s="6">
        <v>0</v>
      </c>
      <c r="K9" s="3">
        <f t="shared" si="1"/>
        <v>98.077283285964256</v>
      </c>
      <c r="L9" s="3">
        <f t="shared" si="0"/>
        <v>98.06289020998797</v>
      </c>
      <c r="M9" s="3">
        <f t="shared" si="0"/>
        <v>98.076724932198374</v>
      </c>
      <c r="N9" s="3">
        <f t="shared" si="0"/>
        <v>98</v>
      </c>
    </row>
    <row r="10" spans="2:14" x14ac:dyDescent="0.2">
      <c r="B10" s="2">
        <v>2</v>
      </c>
      <c r="C10">
        <v>19.340534735867589</v>
      </c>
      <c r="D10">
        <v>19.498801461041442</v>
      </c>
      <c r="E10">
        <v>19.328177206390652</v>
      </c>
      <c r="F10" s="6">
        <v>20</v>
      </c>
      <c r="G10" s="7">
        <v>0.21120500798751463</v>
      </c>
      <c r="H10" s="7">
        <v>9.4981139962571404E-2</v>
      </c>
      <c r="I10">
        <v>6.2297528468982712E-2</v>
      </c>
      <c r="J10" s="6">
        <v>0</v>
      </c>
      <c r="K10" s="3">
        <f t="shared" si="1"/>
        <v>98.065946526413242</v>
      </c>
      <c r="L10" s="3">
        <f t="shared" si="0"/>
        <v>98.05011985389585</v>
      </c>
      <c r="M10" s="3">
        <f t="shared" si="0"/>
        <v>98.067182279360935</v>
      </c>
      <c r="N10" s="3">
        <f t="shared" si="0"/>
        <v>98</v>
      </c>
    </row>
    <row r="11" spans="2:14" x14ac:dyDescent="0.2">
      <c r="B11" s="2">
        <v>1</v>
      </c>
      <c r="C11">
        <v>19.447386855199621</v>
      </c>
      <c r="D11">
        <v>19.6639514145043</v>
      </c>
      <c r="E11">
        <v>19.490303937584905</v>
      </c>
      <c r="F11" s="6">
        <v>20</v>
      </c>
      <c r="G11" s="7">
        <v>0.19888051531096679</v>
      </c>
      <c r="H11" s="7">
        <v>0.11313079557435238</v>
      </c>
      <c r="I11">
        <v>5.1184885430723838E-2</v>
      </c>
      <c r="J11" s="6">
        <v>0</v>
      </c>
    </row>
    <row r="12" spans="2:14" x14ac:dyDescent="0.2">
      <c r="B12" s="2">
        <v>0.5</v>
      </c>
      <c r="C12">
        <v>19.62040392232382</v>
      </c>
      <c r="D12">
        <v>19.750504034106768</v>
      </c>
      <c r="E12">
        <v>19.772892832003496</v>
      </c>
      <c r="F12" s="6">
        <v>20</v>
      </c>
      <c r="G12" s="7">
        <v>0.20945111348320009</v>
      </c>
      <c r="H12" s="7">
        <v>8.3114304437286485E-2</v>
      </c>
      <c r="I12">
        <v>6.1989477479024627E-2</v>
      </c>
      <c r="J12" s="6">
        <v>0</v>
      </c>
    </row>
    <row r="13" spans="2:14" x14ac:dyDescent="0.2">
      <c r="B13" s="2">
        <v>0</v>
      </c>
      <c r="C13">
        <v>20</v>
      </c>
      <c r="D13">
        <v>20</v>
      </c>
      <c r="E13">
        <v>20</v>
      </c>
      <c r="F13" s="6">
        <v>20</v>
      </c>
      <c r="G13" s="7">
        <v>0</v>
      </c>
      <c r="H13" s="7">
        <v>0</v>
      </c>
      <c r="I13">
        <v>0</v>
      </c>
      <c r="J13" s="6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3"/>
  <sheetViews>
    <sheetView topLeftCell="A4" zoomScaleNormal="100" workbookViewId="0">
      <selection activeCell="I4" sqref="I4:I13"/>
    </sheetView>
  </sheetViews>
  <sheetFormatPr baseColWidth="10" defaultRowHeight="16" x14ac:dyDescent="0.2"/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 s="1">
        <v>95.873294643480278</v>
      </c>
      <c r="D4" s="1">
        <v>94.406698328395578</v>
      </c>
      <c r="E4" s="1">
        <v>94.340066837519899</v>
      </c>
      <c r="F4" s="1">
        <v>100</v>
      </c>
      <c r="G4" s="1">
        <v>8.7560379749013012E-2</v>
      </c>
      <c r="H4" s="1">
        <v>1.9680485184656933</v>
      </c>
      <c r="I4" s="14">
        <v>1.21216422</v>
      </c>
      <c r="J4" s="1">
        <v>0</v>
      </c>
      <c r="K4" s="1"/>
      <c r="L4" s="1"/>
      <c r="M4" s="1"/>
      <c r="N4" s="1"/>
    </row>
    <row r="5" spans="2:14" x14ac:dyDescent="0.2">
      <c r="B5" s="2">
        <v>72</v>
      </c>
      <c r="C5" s="4">
        <v>96.220589391611895</v>
      </c>
      <c r="D5" s="4">
        <v>95.199544214847336</v>
      </c>
      <c r="E5" s="4">
        <v>94.689021626465077</v>
      </c>
      <c r="F5" s="4">
        <v>100</v>
      </c>
      <c r="G5" s="7">
        <v>0.14773156871884244</v>
      </c>
      <c r="H5" s="7">
        <v>1.6159128236371085</v>
      </c>
      <c r="I5" s="14">
        <v>1.0752726100000001</v>
      </c>
      <c r="J5" s="7">
        <v>0</v>
      </c>
      <c r="K5" s="3">
        <f>100-((C5*100)/1000)</f>
        <v>90.377941060838808</v>
      </c>
      <c r="L5" s="3">
        <f t="shared" ref="L5:N10" si="0">100-((D5*100)/1000)</f>
        <v>90.480045578515274</v>
      </c>
      <c r="M5" s="3">
        <f t="shared" si="0"/>
        <v>90.531097837353485</v>
      </c>
      <c r="N5" s="3">
        <f t="shared" si="0"/>
        <v>90</v>
      </c>
    </row>
    <row r="6" spans="2:14" x14ac:dyDescent="0.2">
      <c r="B6" s="2">
        <v>48</v>
      </c>
      <c r="C6" s="4">
        <v>96.487868146634696</v>
      </c>
      <c r="D6" s="4">
        <v>95.962982673746708</v>
      </c>
      <c r="E6" s="4">
        <v>95.700539937302707</v>
      </c>
      <c r="F6" s="4">
        <v>100</v>
      </c>
      <c r="G6" s="7">
        <v>0.2578871073232567</v>
      </c>
      <c r="H6" s="7">
        <v>1.268590790000059</v>
      </c>
      <c r="I6" s="14">
        <v>0.78586091999999996</v>
      </c>
      <c r="J6" s="7">
        <v>0</v>
      </c>
      <c r="K6" s="3">
        <f>100-((C6*100)/1000)</f>
        <v>90.351213185336533</v>
      </c>
      <c r="L6" s="3">
        <f t="shared" si="0"/>
        <v>90.403701732625336</v>
      </c>
      <c r="M6" s="3">
        <f t="shared" si="0"/>
        <v>90.429946006269731</v>
      </c>
      <c r="N6" s="3">
        <f t="shared" si="0"/>
        <v>90</v>
      </c>
    </row>
    <row r="7" spans="2:14" x14ac:dyDescent="0.2">
      <c r="B7" s="2">
        <v>24</v>
      </c>
      <c r="C7" s="4">
        <v>97.114054590284482</v>
      </c>
      <c r="D7" s="4">
        <v>96.733514845362421</v>
      </c>
      <c r="E7" s="4">
        <v>96.543244972901377</v>
      </c>
      <c r="F7" s="4">
        <v>100</v>
      </c>
      <c r="G7" s="7">
        <v>0.47993965014758716</v>
      </c>
      <c r="H7" s="7">
        <v>1.0158570605555917</v>
      </c>
      <c r="I7" s="14">
        <v>0.87299727999999999</v>
      </c>
      <c r="J7" s="7">
        <v>0</v>
      </c>
      <c r="K7" s="3">
        <f t="shared" ref="K7:K10" si="1">100-((C7*100)/1000)</f>
        <v>90.288594540971559</v>
      </c>
      <c r="L7" s="3">
        <f t="shared" si="0"/>
        <v>90.326648515463759</v>
      </c>
      <c r="M7" s="3">
        <f t="shared" si="0"/>
        <v>90.345675502709867</v>
      </c>
      <c r="N7" s="3">
        <f t="shared" si="0"/>
        <v>90</v>
      </c>
    </row>
    <row r="8" spans="2:14" x14ac:dyDescent="0.2">
      <c r="B8" s="2">
        <v>8</v>
      </c>
      <c r="C8" s="4">
        <v>97.603300645010037</v>
      </c>
      <c r="D8" s="4">
        <v>97.062139879892314</v>
      </c>
      <c r="E8" s="4">
        <v>96.791559497333466</v>
      </c>
      <c r="F8" s="4">
        <v>100</v>
      </c>
      <c r="G8" s="7">
        <v>0.48911645653669977</v>
      </c>
      <c r="H8" s="7">
        <v>0.96491171358918137</v>
      </c>
      <c r="I8" s="14">
        <v>0.68665947999999999</v>
      </c>
      <c r="J8" s="7">
        <v>0</v>
      </c>
      <c r="K8" s="3">
        <f t="shared" si="1"/>
        <v>90.239669935498995</v>
      </c>
      <c r="L8" s="3">
        <f t="shared" si="0"/>
        <v>90.29378601201077</v>
      </c>
      <c r="M8" s="3">
        <f t="shared" si="0"/>
        <v>90.320844050266658</v>
      </c>
      <c r="N8" s="3">
        <f t="shared" si="0"/>
        <v>90</v>
      </c>
    </row>
    <row r="9" spans="2:14" x14ac:dyDescent="0.2">
      <c r="B9" s="2">
        <v>4</v>
      </c>
      <c r="C9" s="4">
        <v>98.067917850893636</v>
      </c>
      <c r="D9" s="4">
        <v>97.575314609037051</v>
      </c>
      <c r="E9" s="4">
        <v>97.329012988108772</v>
      </c>
      <c r="F9" s="4">
        <v>100</v>
      </c>
      <c r="G9" s="7">
        <v>0.53757440919445876</v>
      </c>
      <c r="H9" s="7">
        <v>0.80943115207299188</v>
      </c>
      <c r="I9" s="14">
        <v>0.53762078999999996</v>
      </c>
      <c r="J9" s="7">
        <v>0</v>
      </c>
      <c r="K9" s="3">
        <f t="shared" si="1"/>
        <v>90.193208214910641</v>
      </c>
      <c r="L9" s="3">
        <f t="shared" si="0"/>
        <v>90.242468539096294</v>
      </c>
      <c r="M9" s="3">
        <f t="shared" si="0"/>
        <v>90.267098701189127</v>
      </c>
      <c r="N9" s="3">
        <f t="shared" si="0"/>
        <v>90</v>
      </c>
    </row>
    <row r="10" spans="2:14" x14ac:dyDescent="0.2">
      <c r="B10" s="2">
        <v>2</v>
      </c>
      <c r="C10" s="4">
        <v>98.351336839668974</v>
      </c>
      <c r="D10" s="4">
        <v>98.346839775282703</v>
      </c>
      <c r="E10" s="4">
        <v>98.344591243089539</v>
      </c>
      <c r="F10" s="4">
        <v>100</v>
      </c>
      <c r="G10" s="7">
        <v>0.52801251996878706</v>
      </c>
      <c r="H10" s="7">
        <v>0.47788063565603284</v>
      </c>
      <c r="I10" s="14">
        <v>0.20560034999999999</v>
      </c>
      <c r="J10" s="7">
        <v>0</v>
      </c>
      <c r="K10" s="3">
        <f t="shared" si="1"/>
        <v>90.164866316033098</v>
      </c>
      <c r="L10" s="3">
        <f t="shared" si="0"/>
        <v>90.165316022471728</v>
      </c>
      <c r="M10" s="3">
        <f t="shared" si="0"/>
        <v>90.16554087569105</v>
      </c>
      <c r="N10" s="3">
        <f t="shared" si="0"/>
        <v>90</v>
      </c>
    </row>
    <row r="11" spans="2:14" x14ac:dyDescent="0.2">
      <c r="B11" s="2">
        <v>1</v>
      </c>
      <c r="C11" s="4">
        <v>98.618467137999048</v>
      </c>
      <c r="D11" s="4">
        <v>98.96943504448727</v>
      </c>
      <c r="E11" s="4">
        <v>99.144918997731395</v>
      </c>
      <c r="F11" s="4">
        <v>100</v>
      </c>
      <c r="G11" s="7">
        <v>0.49720128827741839</v>
      </c>
      <c r="H11" s="7">
        <v>0.30286120784319653</v>
      </c>
      <c r="I11" s="14">
        <v>0.24107733000000001</v>
      </c>
      <c r="J11" s="7">
        <v>0</v>
      </c>
    </row>
    <row r="12" spans="2:14" x14ac:dyDescent="0.2">
      <c r="B12" s="2">
        <v>0.5</v>
      </c>
      <c r="C12" s="4">
        <v>99.051009805809542</v>
      </c>
      <c r="D12" s="4">
        <v>99.367540589455416</v>
      </c>
      <c r="E12" s="4">
        <v>99.525805981278339</v>
      </c>
      <c r="F12" s="4">
        <v>100</v>
      </c>
      <c r="G12" s="7">
        <v>0.52362778370799601</v>
      </c>
      <c r="H12" s="7">
        <v>0.2092516782843451</v>
      </c>
      <c r="I12" s="14">
        <v>0.23262542999999999</v>
      </c>
      <c r="J12" s="7">
        <v>0</v>
      </c>
    </row>
    <row r="13" spans="2:14" x14ac:dyDescent="0.2">
      <c r="B13" s="2">
        <v>0</v>
      </c>
      <c r="C13" s="4">
        <v>100</v>
      </c>
      <c r="D13" s="4">
        <v>100</v>
      </c>
      <c r="E13" s="4">
        <v>100</v>
      </c>
      <c r="F13" s="4">
        <v>100</v>
      </c>
      <c r="G13" s="7">
        <v>8.2046407952365405E-15</v>
      </c>
      <c r="H13" s="7">
        <v>0</v>
      </c>
      <c r="I13" s="14">
        <v>0</v>
      </c>
      <c r="J13" s="7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13"/>
  <sheetViews>
    <sheetView topLeftCell="A4" zoomScaleNormal="100" workbookViewId="0">
      <selection activeCell="I4" sqref="I4:I13"/>
    </sheetView>
  </sheetViews>
  <sheetFormatPr baseColWidth="10" defaultRowHeight="16" x14ac:dyDescent="0.2"/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 s="1">
        <v>489.68323660870072</v>
      </c>
      <c r="D4" s="1">
        <v>486.01674582098894</v>
      </c>
      <c r="E4" s="1">
        <v>481.60724465382333</v>
      </c>
      <c r="F4" s="1">
        <v>499.99999999999994</v>
      </c>
      <c r="G4" s="14">
        <v>0.21890095000000001</v>
      </c>
      <c r="H4" s="1">
        <v>4.9201212961642486</v>
      </c>
      <c r="I4" s="1">
        <v>0.63350579564829068</v>
      </c>
      <c r="J4" s="1">
        <v>0</v>
      </c>
      <c r="K4" s="1"/>
      <c r="L4" s="1"/>
      <c r="M4" s="1"/>
      <c r="N4" s="1"/>
    </row>
    <row r="5" spans="2:14" x14ac:dyDescent="0.2">
      <c r="B5" s="2">
        <v>72</v>
      </c>
      <c r="C5" s="6">
        <v>490.55147347902977</v>
      </c>
      <c r="D5" s="6">
        <v>487.99886053711839</v>
      </c>
      <c r="E5" s="6">
        <v>482.14848269565096</v>
      </c>
      <c r="F5" s="6">
        <v>499.99999999999994</v>
      </c>
      <c r="G5" s="14">
        <v>0.36932892</v>
      </c>
      <c r="H5" s="7">
        <v>4.0397820590927687</v>
      </c>
      <c r="I5" s="7">
        <v>0.52962221447416147</v>
      </c>
      <c r="J5" s="7">
        <v>0</v>
      </c>
      <c r="K5" s="3">
        <f>100-((C5*100)/1000)</f>
        <v>50.944852652097026</v>
      </c>
      <c r="L5" s="3">
        <f t="shared" ref="L5:N10" si="0">100-((D5*100)/1000)</f>
        <v>51.200113946288162</v>
      </c>
      <c r="M5" s="3">
        <f t="shared" si="0"/>
        <v>51.785151730434904</v>
      </c>
      <c r="N5" s="3">
        <f t="shared" si="0"/>
        <v>50.000000000000007</v>
      </c>
    </row>
    <row r="6" spans="2:14" x14ac:dyDescent="0.2">
      <c r="B6" s="2">
        <v>48</v>
      </c>
      <c r="C6" s="6">
        <v>491.21967036658674</v>
      </c>
      <c r="D6" s="6">
        <v>489.90745668436676</v>
      </c>
      <c r="E6" s="6">
        <v>482.87240560331594</v>
      </c>
      <c r="F6" s="6">
        <v>499.99999999999994</v>
      </c>
      <c r="G6" s="14">
        <v>0.64471776999999997</v>
      </c>
      <c r="H6" s="7">
        <v>3.1714769750001346</v>
      </c>
      <c r="I6" s="7">
        <v>0.58254226943002196</v>
      </c>
      <c r="J6" s="7">
        <v>0</v>
      </c>
      <c r="K6" s="3">
        <f>100-((C6*100)/1000)</f>
        <v>50.878032963341326</v>
      </c>
      <c r="L6" s="3">
        <f t="shared" si="0"/>
        <v>51.009254331563326</v>
      </c>
      <c r="M6" s="3">
        <f t="shared" si="0"/>
        <v>51.71275943966841</v>
      </c>
      <c r="N6" s="3">
        <f t="shared" si="0"/>
        <v>50.000000000000007</v>
      </c>
    </row>
    <row r="7" spans="2:14" x14ac:dyDescent="0.2">
      <c r="B7" s="2">
        <v>24</v>
      </c>
      <c r="C7" s="6">
        <v>492.78513647571117</v>
      </c>
      <c r="D7" s="6">
        <v>491.83378711340606</v>
      </c>
      <c r="E7" s="6">
        <v>484.61173300268598</v>
      </c>
      <c r="F7" s="6">
        <v>499.99999999999994</v>
      </c>
      <c r="G7" s="14">
        <v>1.19984913</v>
      </c>
      <c r="H7" s="7">
        <v>2.5396426513889701</v>
      </c>
      <c r="I7" s="7">
        <v>0.34828740569328043</v>
      </c>
      <c r="J7" s="7">
        <v>0</v>
      </c>
      <c r="K7" s="3">
        <f t="shared" ref="K7:K10" si="1">100-((C7*100)/1000)</f>
        <v>50.721486352428883</v>
      </c>
      <c r="L7" s="3">
        <f t="shared" si="0"/>
        <v>50.816621288659391</v>
      </c>
      <c r="M7" s="3">
        <f t="shared" si="0"/>
        <v>51.538826699731402</v>
      </c>
      <c r="N7" s="3">
        <f t="shared" si="0"/>
        <v>50.000000000000007</v>
      </c>
    </row>
    <row r="8" spans="2:14" x14ac:dyDescent="0.2">
      <c r="B8" s="2">
        <v>8</v>
      </c>
      <c r="C8" s="6">
        <v>494.0082516125251</v>
      </c>
      <c r="D8" s="6">
        <v>492.65534969973083</v>
      </c>
      <c r="E8" s="6">
        <v>485.61098124942299</v>
      </c>
      <c r="F8" s="6">
        <v>499.99999999999994</v>
      </c>
      <c r="G8" s="14">
        <v>1.22279114</v>
      </c>
      <c r="H8" s="7">
        <v>2.4122792839729623</v>
      </c>
      <c r="I8" s="7">
        <v>0.65708207510335614</v>
      </c>
      <c r="J8" s="7">
        <v>0</v>
      </c>
      <c r="K8" s="3">
        <f t="shared" si="1"/>
        <v>50.599174838747487</v>
      </c>
      <c r="L8" s="3">
        <f t="shared" si="0"/>
        <v>50.734465030026911</v>
      </c>
      <c r="M8" s="3">
        <f t="shared" si="0"/>
        <v>51.438901875057702</v>
      </c>
      <c r="N8" s="3">
        <f t="shared" si="0"/>
        <v>50.000000000000007</v>
      </c>
    </row>
    <row r="9" spans="2:14" x14ac:dyDescent="0.2">
      <c r="B9" s="2">
        <v>4</v>
      </c>
      <c r="C9" s="6">
        <v>495.16979462723407</v>
      </c>
      <c r="D9" s="6">
        <v>493.93828652259259</v>
      </c>
      <c r="E9" s="6">
        <v>487.14143928092562</v>
      </c>
      <c r="F9" s="6">
        <v>499.99999999999994</v>
      </c>
      <c r="G9" s="14">
        <v>1.3439360199999999</v>
      </c>
      <c r="H9" s="7">
        <v>2.0235778801824682</v>
      </c>
      <c r="I9" s="7">
        <v>0.99811602178182346</v>
      </c>
      <c r="J9" s="7">
        <v>0</v>
      </c>
      <c r="K9" s="3">
        <f t="shared" si="1"/>
        <v>50.483020537276595</v>
      </c>
      <c r="L9" s="3">
        <f t="shared" si="0"/>
        <v>50.606171347740741</v>
      </c>
      <c r="M9" s="3">
        <f t="shared" si="0"/>
        <v>51.285856071907439</v>
      </c>
      <c r="N9" s="3">
        <f t="shared" si="0"/>
        <v>50.000000000000007</v>
      </c>
    </row>
    <row r="10" spans="2:14" x14ac:dyDescent="0.2">
      <c r="B10" s="2">
        <v>2</v>
      </c>
      <c r="C10" s="6">
        <v>495.87834209917241</v>
      </c>
      <c r="D10" s="6">
        <v>495.86709943820671</v>
      </c>
      <c r="E10" s="6">
        <v>488.85196779036261</v>
      </c>
      <c r="F10" s="6">
        <v>499.99999999999994</v>
      </c>
      <c r="G10" s="14">
        <v>1.3200312999999999</v>
      </c>
      <c r="H10" s="7">
        <v>1.1947015891400781</v>
      </c>
      <c r="I10" s="7">
        <v>0.48681744167095486</v>
      </c>
      <c r="J10" s="7">
        <v>0</v>
      </c>
      <c r="K10" s="3">
        <f t="shared" si="1"/>
        <v>50.412165790082753</v>
      </c>
      <c r="L10" s="3">
        <f t="shared" si="0"/>
        <v>50.413290056179328</v>
      </c>
      <c r="M10" s="3">
        <f t="shared" si="0"/>
        <v>51.114803220963736</v>
      </c>
      <c r="N10" s="3">
        <f t="shared" si="0"/>
        <v>50.000000000000007</v>
      </c>
    </row>
    <row r="11" spans="2:14" x14ac:dyDescent="0.2">
      <c r="B11" s="2">
        <v>1</v>
      </c>
      <c r="C11" s="6">
        <v>496.54616784499763</v>
      </c>
      <c r="D11" s="6">
        <v>497.42358761121818</v>
      </c>
      <c r="E11" s="6">
        <v>489.75302480205067</v>
      </c>
      <c r="F11" s="6">
        <v>499.99999999999994</v>
      </c>
      <c r="G11" s="14">
        <v>1.2430032200000001</v>
      </c>
      <c r="H11" s="7">
        <v>0.7571530196079832</v>
      </c>
      <c r="I11" s="7">
        <v>0.47007672216609298</v>
      </c>
      <c r="J11" s="7">
        <v>0</v>
      </c>
    </row>
    <row r="12" spans="2:14" x14ac:dyDescent="0.2">
      <c r="B12" s="2">
        <v>0.5</v>
      </c>
      <c r="C12" s="6">
        <v>497.62752451452388</v>
      </c>
      <c r="D12" s="6">
        <v>498.41885147363854</v>
      </c>
      <c r="E12" s="6">
        <v>496.71506393692698</v>
      </c>
      <c r="F12" s="6">
        <v>499.99999999999994</v>
      </c>
      <c r="G12" s="14">
        <v>1.3090694599999999</v>
      </c>
      <c r="H12" s="7">
        <v>0.52312919571086181</v>
      </c>
      <c r="I12" s="7">
        <v>2.5882999623269538</v>
      </c>
      <c r="J12" s="7">
        <v>0</v>
      </c>
    </row>
    <row r="13" spans="2:14" x14ac:dyDescent="0.2">
      <c r="B13" s="2">
        <v>0</v>
      </c>
      <c r="C13" s="6">
        <v>500</v>
      </c>
      <c r="D13" s="6">
        <v>500</v>
      </c>
      <c r="E13" s="6">
        <v>500</v>
      </c>
      <c r="F13" s="6">
        <v>499.99999999999994</v>
      </c>
      <c r="G13" s="14">
        <v>0</v>
      </c>
      <c r="H13" s="7">
        <v>0</v>
      </c>
      <c r="I13" s="7">
        <v>0</v>
      </c>
      <c r="J13" s="7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B2:N13"/>
  <sheetViews>
    <sheetView topLeftCell="A4" zoomScaleNormal="100" workbookViewId="0">
      <selection activeCell="I4" sqref="I4:I13"/>
    </sheetView>
  </sheetViews>
  <sheetFormatPr baseColWidth="10" defaultRowHeight="16" x14ac:dyDescent="0.2"/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 s="1">
        <v>989.68323660870067</v>
      </c>
      <c r="D4" s="1">
        <v>986.01674582098894</v>
      </c>
      <c r="E4" s="1">
        <v>970.61433127625696</v>
      </c>
      <c r="F4" s="1">
        <v>1000</v>
      </c>
      <c r="G4" s="1">
        <v>0.21890094937253557</v>
      </c>
      <c r="H4" s="1">
        <v>4.9201212961642353</v>
      </c>
      <c r="I4" s="1">
        <v>1.3282418376065099</v>
      </c>
      <c r="J4" s="1">
        <v>0</v>
      </c>
      <c r="K4" s="1"/>
      <c r="L4" s="1"/>
      <c r="M4" s="1"/>
      <c r="N4" s="1"/>
    </row>
    <row r="5" spans="2:14" x14ac:dyDescent="0.2">
      <c r="B5" s="2">
        <v>72</v>
      </c>
      <c r="C5" s="6">
        <v>990.55147347902982</v>
      </c>
      <c r="D5" s="6">
        <v>987.99886053711828</v>
      </c>
      <c r="E5" s="6">
        <v>972.1438641784149</v>
      </c>
      <c r="F5" s="1">
        <v>1000</v>
      </c>
      <c r="G5" s="7">
        <v>0.36932892179711757</v>
      </c>
      <c r="H5" s="5">
        <v>4.0397820590927447</v>
      </c>
      <c r="I5" s="5">
        <v>2.036386159823476</v>
      </c>
      <c r="J5" s="1">
        <v>0</v>
      </c>
      <c r="K5" s="3">
        <f>100-((C5*100)/1000)</f>
        <v>0.94485265209701197</v>
      </c>
      <c r="L5" s="3">
        <f t="shared" ref="L5:M5" si="0">100-((D5*100)/1000)</f>
        <v>1.2001139462881696</v>
      </c>
      <c r="M5" s="3">
        <f t="shared" si="0"/>
        <v>2.7856135821585042</v>
      </c>
      <c r="N5" s="3">
        <f>100-((F5*100)/1000)</f>
        <v>0</v>
      </c>
    </row>
    <row r="6" spans="2:14" x14ac:dyDescent="0.2">
      <c r="B6" s="2">
        <v>48</v>
      </c>
      <c r="C6" s="6">
        <v>991.2196703665868</v>
      </c>
      <c r="D6" s="6">
        <v>989.90745668436682</v>
      </c>
      <c r="E6" s="6">
        <v>973.08686315103103</v>
      </c>
      <c r="F6" s="1">
        <v>1000</v>
      </c>
      <c r="G6" s="7">
        <v>0.64471776830815719</v>
      </c>
      <c r="H6" s="5">
        <v>3.1714769750001306</v>
      </c>
      <c r="I6" s="5">
        <v>2.1142873582485144</v>
      </c>
      <c r="J6" s="1">
        <v>0</v>
      </c>
      <c r="K6" s="3">
        <f>100-((C6*100)/1000)</f>
        <v>0.87803296334132597</v>
      </c>
      <c r="L6" s="3">
        <f t="shared" ref="L6:L10" si="1">100-((D6*100)/1000)</f>
        <v>1.0092543315633264</v>
      </c>
      <c r="M6" s="3">
        <f t="shared" ref="M6:M10" si="2">100-((E6*100)/1000)</f>
        <v>2.6913136848968975</v>
      </c>
      <c r="N6" s="3">
        <f t="shared" ref="N6:N10" si="3">100-((F6*100)/1000)</f>
        <v>0</v>
      </c>
    </row>
    <row r="7" spans="2:14" x14ac:dyDescent="0.2">
      <c r="B7" s="2">
        <v>24</v>
      </c>
      <c r="C7" s="6">
        <v>992.78513647571117</v>
      </c>
      <c r="D7" s="6">
        <v>991.83378711340595</v>
      </c>
      <c r="E7" s="6">
        <v>976.56468425038372</v>
      </c>
      <c r="F7" s="1">
        <v>1000</v>
      </c>
      <c r="G7" s="7">
        <v>1.1998491253689367</v>
      </c>
      <c r="H7" s="5">
        <v>2.5396426513889483</v>
      </c>
      <c r="I7" s="5">
        <v>0.76685279645720261</v>
      </c>
      <c r="J7" s="1">
        <v>0</v>
      </c>
      <c r="K7" s="3">
        <f t="shared" ref="K7:K10" si="4">100-((C7*100)/1000)</f>
        <v>0.72148635242888304</v>
      </c>
      <c r="L7" s="3">
        <f t="shared" si="1"/>
        <v>0.81662128865940531</v>
      </c>
      <c r="M7" s="3">
        <f t="shared" si="2"/>
        <v>2.3435315749616308</v>
      </c>
      <c r="N7" s="3">
        <f t="shared" si="3"/>
        <v>0</v>
      </c>
    </row>
    <row r="8" spans="2:14" x14ac:dyDescent="0.2">
      <c r="B8" s="2">
        <v>8</v>
      </c>
      <c r="C8" s="6">
        <v>994.00825161252521</v>
      </c>
      <c r="D8" s="6">
        <v>992.65534969973078</v>
      </c>
      <c r="E8" s="6">
        <v>980.88509894694278</v>
      </c>
      <c r="F8" s="1">
        <v>1000</v>
      </c>
      <c r="G8" s="7">
        <v>1.2227911413417463</v>
      </c>
      <c r="H8" s="5">
        <v>2.4122792839729441</v>
      </c>
      <c r="I8" s="5">
        <v>2.0848810801355584</v>
      </c>
      <c r="J8" s="1">
        <v>0</v>
      </c>
      <c r="K8" s="3">
        <f t="shared" si="4"/>
        <v>0.5991748387474729</v>
      </c>
      <c r="L8" s="3">
        <f t="shared" si="1"/>
        <v>0.73446503002692509</v>
      </c>
      <c r="M8" s="3">
        <f t="shared" si="2"/>
        <v>1.9114901053057309</v>
      </c>
      <c r="N8" s="3">
        <f t="shared" si="3"/>
        <v>0</v>
      </c>
    </row>
    <row r="9" spans="2:14" x14ac:dyDescent="0.2">
      <c r="B9" s="2">
        <v>4</v>
      </c>
      <c r="C9" s="6">
        <v>995.16979462723395</v>
      </c>
      <c r="D9" s="6">
        <v>993.93828652259265</v>
      </c>
      <c r="E9" s="6">
        <v>984.53977732349665</v>
      </c>
      <c r="F9" s="1">
        <v>1000</v>
      </c>
      <c r="G9" s="7">
        <v>1.3439360229861412</v>
      </c>
      <c r="H9" s="5">
        <v>2.0235778801824491</v>
      </c>
      <c r="I9" s="5">
        <v>3.7089202915927508</v>
      </c>
      <c r="J9" s="1">
        <v>0</v>
      </c>
      <c r="K9" s="3">
        <f t="shared" si="4"/>
        <v>0.48302053727660166</v>
      </c>
      <c r="L9" s="3">
        <f t="shared" si="1"/>
        <v>0.60617134774072667</v>
      </c>
      <c r="M9" s="3">
        <f t="shared" si="2"/>
        <v>1.5460222676503292</v>
      </c>
      <c r="N9" s="3">
        <f t="shared" si="3"/>
        <v>0</v>
      </c>
    </row>
    <row r="10" spans="2:14" x14ac:dyDescent="0.2">
      <c r="B10" s="2">
        <v>2</v>
      </c>
      <c r="C10" s="6">
        <v>995.87834209917253</v>
      </c>
      <c r="D10" s="6">
        <v>995.86709943820676</v>
      </c>
      <c r="E10" s="6">
        <v>990.5223603005893</v>
      </c>
      <c r="F10" s="1">
        <v>1000</v>
      </c>
      <c r="G10" s="7">
        <v>1.3200312999219841</v>
      </c>
      <c r="H10" s="5">
        <v>1.1947015891400616</v>
      </c>
      <c r="I10" s="5">
        <v>2.1147112100956282</v>
      </c>
      <c r="J10" s="1">
        <v>0</v>
      </c>
      <c r="K10" s="3">
        <f t="shared" si="4"/>
        <v>0.41216579008273868</v>
      </c>
      <c r="L10" s="3">
        <f t="shared" si="1"/>
        <v>0.41329005617932069</v>
      </c>
      <c r="M10" s="3">
        <f t="shared" si="2"/>
        <v>0.94776396994106449</v>
      </c>
      <c r="N10" s="3">
        <f t="shared" si="3"/>
        <v>0</v>
      </c>
    </row>
    <row r="11" spans="2:14" x14ac:dyDescent="0.2">
      <c r="B11" s="2">
        <v>1</v>
      </c>
      <c r="C11" s="6">
        <v>996.54616784499774</v>
      </c>
      <c r="D11" s="6">
        <v>997.4235876112183</v>
      </c>
      <c r="E11" s="6">
        <v>994.17368691882996</v>
      </c>
      <c r="F11" s="1">
        <v>1000</v>
      </c>
      <c r="G11" s="7">
        <v>1.2430032206935357</v>
      </c>
      <c r="H11" s="5">
        <v>0.75715301960799108</v>
      </c>
      <c r="I11" s="5">
        <v>0.87792913605528489</v>
      </c>
      <c r="J11" s="1">
        <v>0</v>
      </c>
    </row>
    <row r="12" spans="2:14" x14ac:dyDescent="0.2">
      <c r="B12" s="2">
        <v>0.5</v>
      </c>
      <c r="C12" s="6">
        <v>997.62752451452388</v>
      </c>
      <c r="D12" s="6">
        <v>998.41885147363848</v>
      </c>
      <c r="E12" s="6">
        <v>996.3703247261883</v>
      </c>
      <c r="F12" s="1">
        <v>1000</v>
      </c>
      <c r="G12" s="7">
        <v>1.3090694592699894</v>
      </c>
      <c r="H12" s="5">
        <v>0.52312919571086181</v>
      </c>
      <c r="I12" s="5">
        <v>0.42634269731380658</v>
      </c>
      <c r="J12" s="1">
        <v>0</v>
      </c>
    </row>
    <row r="13" spans="2:14" x14ac:dyDescent="0.2">
      <c r="B13" s="2">
        <v>0</v>
      </c>
      <c r="C13" s="6">
        <v>1000</v>
      </c>
      <c r="D13" s="6">
        <v>1000</v>
      </c>
      <c r="E13" s="6">
        <v>1000</v>
      </c>
      <c r="F13" s="1">
        <v>1000</v>
      </c>
      <c r="G13" s="7">
        <v>4.6412457148092366E-14</v>
      </c>
      <c r="H13" s="5">
        <v>4.6412457148092366E-14</v>
      </c>
      <c r="I13" s="5">
        <v>0</v>
      </c>
      <c r="J13" s="1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M42"/>
  <sheetViews>
    <sheetView topLeftCell="A21" workbookViewId="0">
      <selection activeCell="C42" sqref="B33:C42"/>
    </sheetView>
  </sheetViews>
  <sheetFormatPr baseColWidth="10" defaultRowHeight="16" x14ac:dyDescent="0.2"/>
  <sheetData>
    <row r="2" spans="2:13" x14ac:dyDescent="0.2">
      <c r="B2" t="s">
        <v>7</v>
      </c>
      <c r="F2" t="s">
        <v>7</v>
      </c>
    </row>
    <row r="3" spans="2:13" x14ac:dyDescent="0.2">
      <c r="B3" s="9">
        <v>96</v>
      </c>
      <c r="C3">
        <v>989.68323660870067</v>
      </c>
      <c r="F3" s="9">
        <v>96</v>
      </c>
      <c r="G3">
        <v>489.68323660870072</v>
      </c>
      <c r="H3">
        <v>95.873294643480278</v>
      </c>
      <c r="I3">
        <v>18.349317857392112</v>
      </c>
      <c r="L3" s="9">
        <v>29934.913941378018</v>
      </c>
      <c r="M3">
        <v>18.349317857392112</v>
      </c>
    </row>
    <row r="4" spans="2:13" x14ac:dyDescent="0.2">
      <c r="B4" s="9">
        <v>72</v>
      </c>
      <c r="C4">
        <v>990.55147347902982</v>
      </c>
      <c r="F4" s="9">
        <v>72</v>
      </c>
      <c r="G4">
        <v>490.55147347902977</v>
      </c>
      <c r="H4">
        <v>96.220589391611895</v>
      </c>
      <c r="I4">
        <v>18.488235756644759</v>
      </c>
      <c r="L4" s="9">
        <v>29910.913941378018</v>
      </c>
      <c r="M4">
        <v>18.488235756644759</v>
      </c>
    </row>
    <row r="5" spans="2:13" x14ac:dyDescent="0.2">
      <c r="B5" s="9">
        <v>48</v>
      </c>
      <c r="C5">
        <v>991.2196703665868</v>
      </c>
      <c r="F5" s="9">
        <v>48</v>
      </c>
      <c r="G5">
        <v>491.21967036658674</v>
      </c>
      <c r="H5">
        <v>96.487868146634696</v>
      </c>
      <c r="I5">
        <v>18.595147258653878</v>
      </c>
      <c r="L5" s="9">
        <v>29886.913941378018</v>
      </c>
      <c r="M5">
        <v>18.595147258653878</v>
      </c>
    </row>
    <row r="6" spans="2:13" x14ac:dyDescent="0.2">
      <c r="B6" s="9">
        <v>24</v>
      </c>
      <c r="C6">
        <v>992.78513647571117</v>
      </c>
      <c r="F6" s="9">
        <v>24</v>
      </c>
      <c r="G6">
        <v>492.78513647571117</v>
      </c>
      <c r="H6">
        <v>97.114054590284482</v>
      </c>
      <c r="I6">
        <v>18.845621836113793</v>
      </c>
      <c r="L6" s="9">
        <v>29862.913941378018</v>
      </c>
      <c r="M6">
        <v>18.845621836113793</v>
      </c>
    </row>
    <row r="7" spans="2:13" x14ac:dyDescent="0.2">
      <c r="B7" s="9">
        <v>8</v>
      </c>
      <c r="C7">
        <v>994.00825161252521</v>
      </c>
      <c r="F7" s="9">
        <v>8</v>
      </c>
      <c r="G7">
        <v>494.0082516125251</v>
      </c>
      <c r="H7">
        <v>97.603300645010037</v>
      </c>
      <c r="I7">
        <v>19.041320258004017</v>
      </c>
      <c r="L7" s="9">
        <v>29846.913941378018</v>
      </c>
      <c r="M7">
        <v>19.041320258004017</v>
      </c>
    </row>
    <row r="8" spans="2:13" x14ac:dyDescent="0.2">
      <c r="B8" s="9">
        <v>4</v>
      </c>
      <c r="C8">
        <v>995.16979462723395</v>
      </c>
      <c r="F8" s="9">
        <v>4</v>
      </c>
      <c r="G8">
        <v>495.16979462723407</v>
      </c>
      <c r="H8">
        <v>98.067917850893636</v>
      </c>
      <c r="I8">
        <v>19.227167140357455</v>
      </c>
      <c r="L8" s="9">
        <v>29842.913941378018</v>
      </c>
      <c r="M8">
        <v>19.227167140357455</v>
      </c>
    </row>
    <row r="9" spans="2:13" x14ac:dyDescent="0.2">
      <c r="B9" s="9">
        <v>2</v>
      </c>
      <c r="C9">
        <v>995.87834209917253</v>
      </c>
      <c r="F9" s="9">
        <v>2</v>
      </c>
      <c r="G9">
        <v>495.87834209917241</v>
      </c>
      <c r="H9">
        <v>98.351336839668974</v>
      </c>
      <c r="I9">
        <v>19.340534735867589</v>
      </c>
      <c r="L9" s="9">
        <v>29840.913941378018</v>
      </c>
      <c r="M9">
        <v>19.340534735867589</v>
      </c>
    </row>
    <row r="10" spans="2:13" x14ac:dyDescent="0.2">
      <c r="B10" s="9">
        <v>1</v>
      </c>
      <c r="C10">
        <v>996.54616784499774</v>
      </c>
      <c r="F10" s="9">
        <v>1</v>
      </c>
      <c r="G10">
        <v>496.54616784499763</v>
      </c>
      <c r="H10">
        <v>98.618467137999048</v>
      </c>
      <c r="I10">
        <v>19.447386855199621</v>
      </c>
      <c r="L10" s="9">
        <v>29839.913941378018</v>
      </c>
      <c r="M10">
        <v>19.447386855199621</v>
      </c>
    </row>
    <row r="11" spans="2:13" x14ac:dyDescent="0.2">
      <c r="B11" s="9">
        <v>0.5</v>
      </c>
      <c r="C11">
        <v>997.62752451452388</v>
      </c>
      <c r="F11" s="9">
        <v>0.5</v>
      </c>
      <c r="G11">
        <v>497.62752451452388</v>
      </c>
      <c r="H11">
        <v>99.051009805809542</v>
      </c>
      <c r="I11">
        <v>19.62040392232382</v>
      </c>
      <c r="L11" s="9">
        <v>29839.413941378018</v>
      </c>
      <c r="M11">
        <v>19.62040392232382</v>
      </c>
    </row>
    <row r="12" spans="2:13" x14ac:dyDescent="0.2">
      <c r="B12" s="9">
        <v>0</v>
      </c>
      <c r="C12">
        <v>1000</v>
      </c>
      <c r="F12" s="9">
        <v>0</v>
      </c>
      <c r="G12">
        <v>500</v>
      </c>
      <c r="H12">
        <v>100</v>
      </c>
      <c r="I12">
        <v>20</v>
      </c>
      <c r="L12" s="9">
        <v>29838.913941378018</v>
      </c>
      <c r="M12">
        <v>20</v>
      </c>
    </row>
    <row r="13" spans="2:13" x14ac:dyDescent="0.2">
      <c r="B13" s="8">
        <f t="shared" ref="B13:B21" si="0">B3+$G$19</f>
        <v>5201.1392164481304</v>
      </c>
      <c r="C13">
        <v>489.68323660870072</v>
      </c>
      <c r="L13" s="8">
        <v>24595.647001005444</v>
      </c>
      <c r="M13">
        <v>95.873294643480278</v>
      </c>
    </row>
    <row r="14" spans="2:13" x14ac:dyDescent="0.2">
      <c r="B14" s="8">
        <f t="shared" si="0"/>
        <v>5177.1392164481304</v>
      </c>
      <c r="C14">
        <v>490.55147347902977</v>
      </c>
      <c r="G14" s="9">
        <v>6000</v>
      </c>
      <c r="H14">
        <v>442.35958767722002</v>
      </c>
      <c r="L14" s="8">
        <v>24571.647001005444</v>
      </c>
      <c r="M14">
        <v>96.220589391611895</v>
      </c>
    </row>
    <row r="15" spans="2:13" x14ac:dyDescent="0.2">
      <c r="B15" s="8">
        <f t="shared" si="0"/>
        <v>5153.1392164481304</v>
      </c>
      <c r="C15">
        <v>491.21967036658674</v>
      </c>
      <c r="G15" s="9">
        <v>5000</v>
      </c>
      <c r="H15">
        <v>506.77230234999229</v>
      </c>
      <c r="L15" s="8">
        <v>24547.647001005444</v>
      </c>
      <c r="M15">
        <v>96.487868146634696</v>
      </c>
    </row>
    <row r="16" spans="2:13" x14ac:dyDescent="0.2">
      <c r="B16" s="8">
        <f t="shared" si="0"/>
        <v>5129.1392164481304</v>
      </c>
      <c r="C16">
        <v>492.78513647571117</v>
      </c>
      <c r="L16" s="8">
        <v>24523.647001005444</v>
      </c>
      <c r="M16">
        <v>97.114054590284482</v>
      </c>
    </row>
    <row r="17" spans="2:13" x14ac:dyDescent="0.2">
      <c r="B17" s="8">
        <f t="shared" si="0"/>
        <v>5113.1392164481304</v>
      </c>
      <c r="C17">
        <v>494.0082516125251</v>
      </c>
      <c r="G17" s="10">
        <f>(H15-H14)/(G14-G15)</f>
        <v>6.4412714672772264E-2</v>
      </c>
      <c r="H17" s="10" t="s">
        <v>9</v>
      </c>
      <c r="L17" s="8">
        <v>24507.647001005444</v>
      </c>
      <c r="M17">
        <v>97.603300645010037</v>
      </c>
    </row>
    <row r="18" spans="2:13" x14ac:dyDescent="0.2">
      <c r="B18" s="8">
        <f t="shared" si="0"/>
        <v>5109.1392164481304</v>
      </c>
      <c r="C18">
        <v>495.16979462723407</v>
      </c>
      <c r="G18" s="10">
        <f>(H15-G12)/G17</f>
        <v>105.1392164481307</v>
      </c>
      <c r="H18" s="10"/>
      <c r="L18" s="8">
        <v>24503.647001005444</v>
      </c>
      <c r="M18">
        <v>98.067917850893636</v>
      </c>
    </row>
    <row r="19" spans="2:13" x14ac:dyDescent="0.2">
      <c r="B19" s="8">
        <f t="shared" si="0"/>
        <v>5107.1392164481304</v>
      </c>
      <c r="C19">
        <v>495.87834209917241</v>
      </c>
      <c r="G19" s="11">
        <f>G15+G18</f>
        <v>5105.1392164481304</v>
      </c>
      <c r="H19" s="10" t="s">
        <v>8</v>
      </c>
      <c r="L19" s="8">
        <v>24501.647001005444</v>
      </c>
      <c r="M19">
        <v>98.351336839668974</v>
      </c>
    </row>
    <row r="20" spans="2:13" x14ac:dyDescent="0.2">
      <c r="B20" s="8">
        <f t="shared" si="0"/>
        <v>5106.1392164481304</v>
      </c>
      <c r="C20">
        <v>496.54616784499763</v>
      </c>
      <c r="L20" s="8">
        <v>24500.647001005444</v>
      </c>
      <c r="M20">
        <v>98.618467137999048</v>
      </c>
    </row>
    <row r="21" spans="2:13" x14ac:dyDescent="0.2">
      <c r="B21" s="8">
        <f t="shared" si="0"/>
        <v>5105.6392164481304</v>
      </c>
      <c r="C21">
        <v>497.62752451452388</v>
      </c>
      <c r="G21" s="8">
        <v>18000</v>
      </c>
      <c r="H21">
        <v>84.274185465753021</v>
      </c>
      <c r="L21" s="8">
        <v>24500.147001005444</v>
      </c>
      <c r="M21">
        <v>99.051009805809542</v>
      </c>
    </row>
    <row r="22" spans="2:13" x14ac:dyDescent="0.2">
      <c r="B22" s="8">
        <f>B12+$G$19</f>
        <v>5105.1392164481304</v>
      </c>
      <c r="C22">
        <v>500</v>
      </c>
      <c r="G22" s="8">
        <v>16000</v>
      </c>
      <c r="H22">
        <v>110.93327495166</v>
      </c>
      <c r="L22" s="8">
        <v>24499.647001005444</v>
      </c>
      <c r="M22">
        <v>100</v>
      </c>
    </row>
    <row r="23" spans="2:13" x14ac:dyDescent="0.2">
      <c r="B23" s="8">
        <f t="shared" ref="B23:B31" si="1">F3+$G$26</f>
        <v>16916.228684662299</v>
      </c>
      <c r="C23">
        <v>95.873294643480278</v>
      </c>
      <c r="L23" s="8">
        <v>13727.934812528041</v>
      </c>
      <c r="M23">
        <v>489.68323660870072</v>
      </c>
    </row>
    <row r="24" spans="2:13" x14ac:dyDescent="0.2">
      <c r="B24" s="8">
        <f t="shared" si="1"/>
        <v>16892.228684662299</v>
      </c>
      <c r="C24">
        <v>96.220589391611895</v>
      </c>
      <c r="G24" s="10">
        <f>(H22-H21)/(G21-G22)</f>
        <v>1.3329544742953487E-2</v>
      </c>
      <c r="H24" s="10" t="s">
        <v>9</v>
      </c>
      <c r="L24" s="8">
        <v>13703.934812528041</v>
      </c>
      <c r="M24">
        <v>490.55147347902977</v>
      </c>
    </row>
    <row r="25" spans="2:13" x14ac:dyDescent="0.2">
      <c r="B25" s="8">
        <f t="shared" si="1"/>
        <v>16868.228684662299</v>
      </c>
      <c r="C25">
        <v>96.487868146634696</v>
      </c>
      <c r="G25" s="10">
        <f>(H22-H12)/G24</f>
        <v>820.22868466229863</v>
      </c>
      <c r="H25" s="10"/>
      <c r="L25" s="8">
        <v>13679.934812528041</v>
      </c>
      <c r="M25">
        <v>491.21967036658674</v>
      </c>
    </row>
    <row r="26" spans="2:13" x14ac:dyDescent="0.2">
      <c r="B26" s="8">
        <f t="shared" si="1"/>
        <v>16844.228684662299</v>
      </c>
      <c r="C26">
        <v>97.114054590284482</v>
      </c>
      <c r="G26" s="11">
        <f>G22+G25</f>
        <v>16820.228684662299</v>
      </c>
      <c r="H26" s="10" t="s">
        <v>8</v>
      </c>
      <c r="L26" s="8">
        <v>13655.934812528041</v>
      </c>
      <c r="M26">
        <v>492.78513647571117</v>
      </c>
    </row>
    <row r="27" spans="2:13" x14ac:dyDescent="0.2">
      <c r="B27" s="8">
        <f t="shared" si="1"/>
        <v>16828.228684662299</v>
      </c>
      <c r="C27">
        <v>97.603300645010037</v>
      </c>
      <c r="L27" s="8">
        <v>13639.934812528041</v>
      </c>
      <c r="M27">
        <v>494.0082516125251</v>
      </c>
    </row>
    <row r="28" spans="2:13" x14ac:dyDescent="0.2">
      <c r="B28" s="8">
        <f t="shared" si="1"/>
        <v>16824.228684662299</v>
      </c>
      <c r="C28">
        <v>98.067917850893636</v>
      </c>
      <c r="G28">
        <v>30000</v>
      </c>
      <c r="H28">
        <v>16.109610887704726</v>
      </c>
      <c r="L28" s="8">
        <v>13635.934812528041</v>
      </c>
      <c r="M28">
        <v>495.16979462723407</v>
      </c>
    </row>
    <row r="29" spans="2:13" x14ac:dyDescent="0.2">
      <c r="B29" s="8">
        <f t="shared" si="1"/>
        <v>16822.228684662299</v>
      </c>
      <c r="C29">
        <v>98.351336839668974</v>
      </c>
      <c r="G29">
        <v>25000</v>
      </c>
      <c r="H29">
        <v>32.055622041408384</v>
      </c>
      <c r="L29" s="8">
        <v>13633.934812528041</v>
      </c>
      <c r="M29">
        <v>495.87834209917241</v>
      </c>
    </row>
    <row r="30" spans="2:13" x14ac:dyDescent="0.2">
      <c r="B30" s="8">
        <f t="shared" si="1"/>
        <v>16821.228684662299</v>
      </c>
      <c r="C30">
        <v>98.618467137999048</v>
      </c>
      <c r="L30" s="8">
        <v>13632.934812528041</v>
      </c>
      <c r="M30">
        <v>496.54616784499763</v>
      </c>
    </row>
    <row r="31" spans="2:13" x14ac:dyDescent="0.2">
      <c r="B31" s="8">
        <f t="shared" si="1"/>
        <v>16820.728684662299</v>
      </c>
      <c r="C31">
        <v>99.051009805809542</v>
      </c>
      <c r="G31" s="10">
        <f>(H29-H28)/(G28-G29)</f>
        <v>3.1892022307407316E-3</v>
      </c>
      <c r="H31" s="10" t="s">
        <v>9</v>
      </c>
      <c r="L31" s="8">
        <v>13632.434812528041</v>
      </c>
      <c r="M31">
        <v>497.62752451452388</v>
      </c>
    </row>
    <row r="32" spans="2:13" x14ac:dyDescent="0.2">
      <c r="B32" s="8">
        <f>F12+$G$26</f>
        <v>16820.228684662299</v>
      </c>
      <c r="C32">
        <v>100</v>
      </c>
      <c r="G32" s="10">
        <f>(H29-I12)/G31</f>
        <v>3780.1372158855906</v>
      </c>
      <c r="H32" s="10"/>
      <c r="L32" s="8">
        <v>13631.934812528041</v>
      </c>
      <c r="M32">
        <v>500</v>
      </c>
    </row>
    <row r="33" spans="2:13" x14ac:dyDescent="0.2">
      <c r="B33" s="8">
        <f t="shared" ref="B33:B41" si="2">F3+$G$33</f>
        <v>28876.137215885592</v>
      </c>
      <c r="C33">
        <v>18.349317857392112</v>
      </c>
      <c r="G33" s="11">
        <f>G29+G32</f>
        <v>28780.137215885592</v>
      </c>
      <c r="H33" s="10" t="s">
        <v>8</v>
      </c>
      <c r="L33" s="8">
        <v>96</v>
      </c>
      <c r="M33">
        <v>989.68323660870067</v>
      </c>
    </row>
    <row r="34" spans="2:13" x14ac:dyDescent="0.2">
      <c r="B34" s="8">
        <f t="shared" si="2"/>
        <v>28852.137215885592</v>
      </c>
      <c r="C34">
        <v>18.488235756644759</v>
      </c>
      <c r="L34" s="8">
        <v>72</v>
      </c>
      <c r="M34">
        <v>990.55147347902982</v>
      </c>
    </row>
    <row r="35" spans="2:13" x14ac:dyDescent="0.2">
      <c r="B35" s="8">
        <f t="shared" si="2"/>
        <v>28828.137215885592</v>
      </c>
      <c r="C35">
        <v>18.595147258653878</v>
      </c>
      <c r="L35" s="8">
        <v>48</v>
      </c>
      <c r="M35">
        <v>991.2196703665868</v>
      </c>
    </row>
    <row r="36" spans="2:13" x14ac:dyDescent="0.2">
      <c r="B36" s="8">
        <f t="shared" si="2"/>
        <v>28804.137215885592</v>
      </c>
      <c r="C36">
        <v>18.845621836113793</v>
      </c>
      <c r="L36" s="8">
        <v>24</v>
      </c>
      <c r="M36">
        <v>992.78513647571117</v>
      </c>
    </row>
    <row r="37" spans="2:13" x14ac:dyDescent="0.2">
      <c r="B37" s="8">
        <f t="shared" si="2"/>
        <v>28788.137215885592</v>
      </c>
      <c r="C37">
        <v>19.041320258004017</v>
      </c>
      <c r="L37" s="8">
        <v>8</v>
      </c>
      <c r="M37">
        <v>994.00825161252521</v>
      </c>
    </row>
    <row r="38" spans="2:13" x14ac:dyDescent="0.2">
      <c r="B38" s="8">
        <f t="shared" si="2"/>
        <v>28784.137215885592</v>
      </c>
      <c r="C38">
        <v>19.227167140357455</v>
      </c>
      <c r="L38" s="8">
        <v>4</v>
      </c>
      <c r="M38">
        <v>995.16979462723395</v>
      </c>
    </row>
    <row r="39" spans="2:13" x14ac:dyDescent="0.2">
      <c r="B39" s="8">
        <f t="shared" si="2"/>
        <v>28782.137215885592</v>
      </c>
      <c r="C39">
        <v>19.340534735867589</v>
      </c>
      <c r="L39" s="8">
        <v>2</v>
      </c>
      <c r="M39">
        <v>995.87834209917253</v>
      </c>
    </row>
    <row r="40" spans="2:13" x14ac:dyDescent="0.2">
      <c r="B40" s="8">
        <f t="shared" si="2"/>
        <v>28781.137215885592</v>
      </c>
      <c r="C40">
        <v>19.447386855199621</v>
      </c>
      <c r="L40" s="8">
        <v>1</v>
      </c>
      <c r="M40">
        <v>996.54616784499774</v>
      </c>
    </row>
    <row r="41" spans="2:13" x14ac:dyDescent="0.2">
      <c r="B41" s="8">
        <f t="shared" si="2"/>
        <v>28780.637215885592</v>
      </c>
      <c r="C41">
        <v>19.62040392232382</v>
      </c>
      <c r="L41" s="8">
        <v>0.5</v>
      </c>
      <c r="M41">
        <v>997.62752451452388</v>
      </c>
    </row>
    <row r="42" spans="2:13" x14ac:dyDescent="0.2">
      <c r="B42" s="8">
        <f>F12+$G$33</f>
        <v>28780.137215885592</v>
      </c>
      <c r="C42">
        <v>20</v>
      </c>
      <c r="L42" s="8">
        <v>0</v>
      </c>
      <c r="M42">
        <v>1000</v>
      </c>
    </row>
  </sheetData>
  <sortState xmlns:xlrd2="http://schemas.microsoft.com/office/spreadsheetml/2017/richdata2" ref="L3:M42">
    <sortCondition descending="1" ref="L3:L4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CF68-F0E4-0D4C-AFA4-39DB4CF08293}">
  <dimension ref="B2:M42"/>
  <sheetViews>
    <sheetView topLeftCell="A18" workbookViewId="0">
      <selection activeCell="C42" sqref="B33:C42"/>
    </sheetView>
  </sheetViews>
  <sheetFormatPr baseColWidth="10" defaultRowHeight="16" x14ac:dyDescent="0.2"/>
  <sheetData>
    <row r="2" spans="2:13" x14ac:dyDescent="0.2">
      <c r="B2" t="s">
        <v>7</v>
      </c>
      <c r="F2" t="s">
        <v>7</v>
      </c>
    </row>
    <row r="3" spans="2:13" x14ac:dyDescent="0.2">
      <c r="B3" s="9">
        <v>96</v>
      </c>
      <c r="C3">
        <v>986.01674582098894</v>
      </c>
      <c r="F3" s="9">
        <v>96</v>
      </c>
      <c r="G3">
        <v>486.01674582098894</v>
      </c>
      <c r="H3">
        <v>94.406698328395578</v>
      </c>
      <c r="I3">
        <v>18.386311196654283</v>
      </c>
      <c r="L3">
        <v>13195.168542605001</v>
      </c>
      <c r="M3">
        <v>18.386311196654283</v>
      </c>
    </row>
    <row r="4" spans="2:13" x14ac:dyDescent="0.2">
      <c r="B4" s="9">
        <v>72</v>
      </c>
      <c r="C4">
        <v>987.99886053711828</v>
      </c>
      <c r="F4" s="9">
        <v>72</v>
      </c>
      <c r="G4">
        <v>487.99886053711839</v>
      </c>
      <c r="H4">
        <v>95.199544214847336</v>
      </c>
      <c r="I4">
        <v>18.543360061483231</v>
      </c>
      <c r="L4">
        <v>13171.168542605001</v>
      </c>
      <c r="M4">
        <v>18.543360061483231</v>
      </c>
    </row>
    <row r="5" spans="2:13" x14ac:dyDescent="0.2">
      <c r="B5" s="9">
        <v>48</v>
      </c>
      <c r="C5">
        <v>989.90745668436682</v>
      </c>
      <c r="F5" s="9">
        <v>48</v>
      </c>
      <c r="G5">
        <v>489.90745668436676</v>
      </c>
      <c r="H5">
        <v>95.962982673746708</v>
      </c>
      <c r="I5">
        <v>18.710887679659894</v>
      </c>
      <c r="L5">
        <v>13147.168542605001</v>
      </c>
      <c r="M5">
        <v>18.710887679659894</v>
      </c>
    </row>
    <row r="6" spans="2:13" x14ac:dyDescent="0.2">
      <c r="B6" s="9">
        <v>24</v>
      </c>
      <c r="C6">
        <v>991.83378711340595</v>
      </c>
      <c r="F6" s="9">
        <v>24</v>
      </c>
      <c r="G6">
        <v>491.83378711340606</v>
      </c>
      <c r="H6">
        <v>96.733514845362421</v>
      </c>
      <c r="I6">
        <v>18.989227935524369</v>
      </c>
      <c r="L6">
        <v>13123.168542605001</v>
      </c>
      <c r="M6">
        <v>18.989227935524369</v>
      </c>
    </row>
    <row r="7" spans="2:13" x14ac:dyDescent="0.2">
      <c r="B7" s="9">
        <v>8</v>
      </c>
      <c r="C7">
        <v>992.65534969973078</v>
      </c>
      <c r="F7" s="9">
        <v>8</v>
      </c>
      <c r="G7">
        <v>492.65534969973083</v>
      </c>
      <c r="H7">
        <v>97.062139879892314</v>
      </c>
      <c r="I7">
        <v>19.135462301108145</v>
      </c>
      <c r="L7">
        <v>13107.168542605001</v>
      </c>
      <c r="M7">
        <v>19.135462301108145</v>
      </c>
    </row>
    <row r="8" spans="2:13" x14ac:dyDescent="0.2">
      <c r="B8" s="9">
        <v>4</v>
      </c>
      <c r="C8">
        <v>993.93828652259265</v>
      </c>
      <c r="F8" s="9">
        <v>4</v>
      </c>
      <c r="G8">
        <v>493.93828652259259</v>
      </c>
      <c r="H8">
        <v>97.575314609037051</v>
      </c>
      <c r="I8">
        <v>19.371097900120276</v>
      </c>
      <c r="L8">
        <v>13103.168542605001</v>
      </c>
      <c r="M8">
        <v>19.371097900120276</v>
      </c>
    </row>
    <row r="9" spans="2:13" x14ac:dyDescent="0.2">
      <c r="B9" s="9">
        <v>2</v>
      </c>
      <c r="C9">
        <v>995.86709943820676</v>
      </c>
      <c r="F9" s="9">
        <v>2</v>
      </c>
      <c r="G9">
        <v>495.86709943820671</v>
      </c>
      <c r="H9">
        <v>98.346839775282703</v>
      </c>
      <c r="I9">
        <v>19.498801461041442</v>
      </c>
      <c r="L9">
        <v>13101.168542605001</v>
      </c>
      <c r="M9">
        <v>19.498801461041442</v>
      </c>
    </row>
    <row r="10" spans="2:13" x14ac:dyDescent="0.2">
      <c r="B10" s="9">
        <v>1</v>
      </c>
      <c r="C10">
        <v>997.4235876112183</v>
      </c>
      <c r="F10" s="9">
        <v>1</v>
      </c>
      <c r="G10">
        <v>497.42358761121818</v>
      </c>
      <c r="H10">
        <v>98.96943504448727</v>
      </c>
      <c r="I10">
        <v>19.6639514145043</v>
      </c>
      <c r="L10">
        <v>13100.168542605001</v>
      </c>
      <c r="M10">
        <v>19.6639514145043</v>
      </c>
    </row>
    <row r="11" spans="2:13" x14ac:dyDescent="0.2">
      <c r="B11" s="9">
        <v>0.5</v>
      </c>
      <c r="C11">
        <v>998.41885147363848</v>
      </c>
      <c r="F11" s="9">
        <v>0.5</v>
      </c>
      <c r="G11">
        <v>498.41885147363854</v>
      </c>
      <c r="H11">
        <v>99.367540589455416</v>
      </c>
      <c r="I11">
        <v>19.750504034106768</v>
      </c>
      <c r="L11">
        <v>13099.668542605001</v>
      </c>
      <c r="M11">
        <v>19.750504034106768</v>
      </c>
    </row>
    <row r="12" spans="2:13" x14ac:dyDescent="0.2">
      <c r="B12" s="9">
        <v>0</v>
      </c>
      <c r="C12">
        <v>1000</v>
      </c>
      <c r="F12" s="9">
        <v>0</v>
      </c>
      <c r="G12">
        <v>500</v>
      </c>
      <c r="H12">
        <v>100</v>
      </c>
      <c r="I12">
        <v>20</v>
      </c>
      <c r="L12">
        <v>13099.168542605001</v>
      </c>
      <c r="M12">
        <v>20</v>
      </c>
    </row>
    <row r="13" spans="2:13" x14ac:dyDescent="0.2">
      <c r="B13" s="8">
        <f t="shared" ref="B13:B21" si="0">B3+$G$19</f>
        <v>4101.7079964236582</v>
      </c>
      <c r="C13">
        <v>486.01674582098894</v>
      </c>
      <c r="L13">
        <v>10846.825697170876</v>
      </c>
      <c r="M13">
        <v>94.406698328395578</v>
      </c>
    </row>
    <row r="14" spans="2:13" x14ac:dyDescent="0.2">
      <c r="B14" s="8">
        <f t="shared" si="0"/>
        <v>4077.7079964236577</v>
      </c>
      <c r="C14">
        <v>487.99886053711839</v>
      </c>
      <c r="G14" s="13">
        <v>5000</v>
      </c>
      <c r="H14">
        <v>420.92541642945878</v>
      </c>
      <c r="L14">
        <v>10822.825697170876</v>
      </c>
      <c r="M14">
        <v>95.199544214847336</v>
      </c>
    </row>
    <row r="15" spans="2:13" x14ac:dyDescent="0.2">
      <c r="B15" s="8">
        <f t="shared" si="0"/>
        <v>4053.7079964236577</v>
      </c>
      <c r="C15">
        <v>489.90745668436676</v>
      </c>
      <c r="G15" s="13">
        <v>4000</v>
      </c>
      <c r="H15">
        <v>500.45394857707737</v>
      </c>
      <c r="L15">
        <v>10798.825697170876</v>
      </c>
      <c r="M15">
        <v>95.962982673746708</v>
      </c>
    </row>
    <row r="16" spans="2:13" x14ac:dyDescent="0.2">
      <c r="B16" s="8">
        <f t="shared" si="0"/>
        <v>4029.7079964236577</v>
      </c>
      <c r="C16">
        <v>491.83378711340606</v>
      </c>
      <c r="L16">
        <v>10774.825697170876</v>
      </c>
      <c r="M16">
        <v>96.733514845362421</v>
      </c>
    </row>
    <row r="17" spans="2:13" x14ac:dyDescent="0.2">
      <c r="B17" s="8">
        <f t="shared" si="0"/>
        <v>4013.7079964236577</v>
      </c>
      <c r="C17">
        <v>492.65534969973083</v>
      </c>
      <c r="G17" s="10">
        <f>(H15-H14)/(G14-G15)</f>
        <v>7.9528532147618597E-2</v>
      </c>
      <c r="H17" s="10" t="s">
        <v>9</v>
      </c>
      <c r="L17">
        <v>10758.825697170876</v>
      </c>
      <c r="M17">
        <v>97.062139879892314</v>
      </c>
    </row>
    <row r="18" spans="2:13" x14ac:dyDescent="0.2">
      <c r="B18" s="8">
        <f t="shared" si="0"/>
        <v>4009.7079964236577</v>
      </c>
      <c r="C18">
        <v>493.93828652259259</v>
      </c>
      <c r="G18" s="10">
        <f>(H15-G12)/G17</f>
        <v>5.7079964236579022</v>
      </c>
      <c r="H18" s="10"/>
      <c r="L18">
        <v>10754.825697170876</v>
      </c>
      <c r="M18">
        <v>97.575314609037051</v>
      </c>
    </row>
    <row r="19" spans="2:13" x14ac:dyDescent="0.2">
      <c r="B19" s="8">
        <f t="shared" si="0"/>
        <v>4007.7079964236577</v>
      </c>
      <c r="C19">
        <v>495.86709943820671</v>
      </c>
      <c r="G19" s="11">
        <f>G15+G18</f>
        <v>4005.7079964236577</v>
      </c>
      <c r="H19" s="10" t="s">
        <v>8</v>
      </c>
      <c r="L19">
        <v>10752.825697170876</v>
      </c>
      <c r="M19">
        <v>98.346839775282703</v>
      </c>
    </row>
    <row r="20" spans="2:13" x14ac:dyDescent="0.2">
      <c r="B20" s="8">
        <f t="shared" si="0"/>
        <v>4006.7079964236577</v>
      </c>
      <c r="C20">
        <v>497.42358761121818</v>
      </c>
      <c r="L20">
        <v>10751.825697170876</v>
      </c>
      <c r="M20">
        <v>98.96943504448727</v>
      </c>
    </row>
    <row r="21" spans="2:13" x14ac:dyDescent="0.2">
      <c r="B21" s="8">
        <f t="shared" si="0"/>
        <v>4006.2079964236577</v>
      </c>
      <c r="C21">
        <v>498.41885147363854</v>
      </c>
      <c r="G21" s="8">
        <v>14000</v>
      </c>
      <c r="H21">
        <v>86.003100816561087</v>
      </c>
      <c r="L21">
        <v>10751.325697170876</v>
      </c>
      <c r="M21">
        <v>99.367540589455416</v>
      </c>
    </row>
    <row r="22" spans="2:13" x14ac:dyDescent="0.2">
      <c r="B22" s="8">
        <f>B12+$G$19</f>
        <v>4005.7079964236577</v>
      </c>
      <c r="C22">
        <v>500</v>
      </c>
      <c r="G22" s="8">
        <v>12000</v>
      </c>
      <c r="H22">
        <v>122.10301278185752</v>
      </c>
      <c r="L22">
        <v>10750.825697170876</v>
      </c>
      <c r="M22">
        <v>100</v>
      </c>
    </row>
    <row r="23" spans="2:13" x14ac:dyDescent="0.2">
      <c r="B23" s="8">
        <f t="shared" ref="B23:B31" si="1">F3+$G$26</f>
        <v>13320.546630645837</v>
      </c>
      <c r="C23">
        <v>94.406698328395578</v>
      </c>
      <c r="L23">
        <v>6076.8268492158477</v>
      </c>
      <c r="M23">
        <v>486.01674582098894</v>
      </c>
    </row>
    <row r="24" spans="2:13" x14ac:dyDescent="0.2">
      <c r="B24" s="8">
        <f t="shared" si="1"/>
        <v>13296.546630645837</v>
      </c>
      <c r="C24">
        <v>95.199544214847336</v>
      </c>
      <c r="G24" s="10">
        <f>(H22-H21)/(G21-G22)</f>
        <v>1.8049955982648216E-2</v>
      </c>
      <c r="H24" s="10" t="s">
        <v>9</v>
      </c>
      <c r="L24">
        <v>6052.8268492158477</v>
      </c>
      <c r="M24">
        <v>487.99886053711839</v>
      </c>
    </row>
    <row r="25" spans="2:13" x14ac:dyDescent="0.2">
      <c r="B25" s="8">
        <f t="shared" si="1"/>
        <v>13272.546630645837</v>
      </c>
      <c r="C25">
        <v>95.962982673746708</v>
      </c>
      <c r="G25" s="10">
        <f>(H22-H12)/G24</f>
        <v>1224.5466306458356</v>
      </c>
      <c r="H25" s="10"/>
      <c r="L25">
        <v>6028.8268492158477</v>
      </c>
      <c r="M25">
        <v>489.90745668436676</v>
      </c>
    </row>
    <row r="26" spans="2:13" x14ac:dyDescent="0.2">
      <c r="B26" s="8">
        <f t="shared" si="1"/>
        <v>13248.546630645837</v>
      </c>
      <c r="C26">
        <v>96.733514845362421</v>
      </c>
      <c r="G26" s="11">
        <f>G22+G25</f>
        <v>13224.546630645837</v>
      </c>
      <c r="H26" s="10" t="s">
        <v>8</v>
      </c>
      <c r="L26">
        <v>6004.8268492158477</v>
      </c>
      <c r="M26">
        <v>491.83378711340606</v>
      </c>
    </row>
    <row r="27" spans="2:13" x14ac:dyDescent="0.2">
      <c r="B27" s="8">
        <f t="shared" si="1"/>
        <v>13232.546630645837</v>
      </c>
      <c r="C27">
        <v>97.062139879892314</v>
      </c>
      <c r="L27">
        <v>5988.8268492158477</v>
      </c>
      <c r="M27">
        <v>492.65534969973083</v>
      </c>
    </row>
    <row r="28" spans="2:13" x14ac:dyDescent="0.2">
      <c r="B28" s="8">
        <f t="shared" si="1"/>
        <v>13228.546630645837</v>
      </c>
      <c r="C28">
        <v>97.575314609037051</v>
      </c>
      <c r="G28">
        <v>25000</v>
      </c>
      <c r="H28">
        <v>12.461068406355674</v>
      </c>
      <c r="L28">
        <v>5984.8268492158477</v>
      </c>
      <c r="M28">
        <v>493.93828652259259</v>
      </c>
    </row>
    <row r="29" spans="2:13" x14ac:dyDescent="0.2">
      <c r="B29" s="8">
        <f t="shared" si="1"/>
        <v>13226.546630645837</v>
      </c>
      <c r="C29">
        <v>98.346839775282703</v>
      </c>
      <c r="G29">
        <v>20000</v>
      </c>
      <c r="H29">
        <v>29.953268816557156</v>
      </c>
      <c r="L29">
        <v>5982.8268492158477</v>
      </c>
      <c r="M29">
        <v>495.86709943820671</v>
      </c>
    </row>
    <row r="30" spans="2:13" x14ac:dyDescent="0.2">
      <c r="B30" s="8">
        <f t="shared" si="1"/>
        <v>13225.546630645837</v>
      </c>
      <c r="C30">
        <v>98.96943504448727</v>
      </c>
      <c r="L30">
        <v>5981.8268492158477</v>
      </c>
      <c r="M30">
        <v>497.42358761121818</v>
      </c>
    </row>
    <row r="31" spans="2:13" x14ac:dyDescent="0.2">
      <c r="B31" s="8">
        <f t="shared" si="1"/>
        <v>13225.046630645837</v>
      </c>
      <c r="C31">
        <v>99.367540589455416</v>
      </c>
      <c r="G31" s="10">
        <f>(H29-H28)/(G28-G29)</f>
        <v>3.4984400820402967E-3</v>
      </c>
      <c r="H31" s="10" t="s">
        <v>9</v>
      </c>
      <c r="L31">
        <v>5981.3268492158477</v>
      </c>
      <c r="M31">
        <v>498.41885147363854</v>
      </c>
    </row>
    <row r="32" spans="2:13" x14ac:dyDescent="0.2">
      <c r="B32" s="8">
        <f>F12+$G$26</f>
        <v>13224.546630645837</v>
      </c>
      <c r="C32">
        <v>100</v>
      </c>
      <c r="G32" s="10">
        <f>(H29-I12)/G31</f>
        <v>2845.0591072442753</v>
      </c>
      <c r="H32" s="10"/>
      <c r="L32">
        <v>5980.8268492158477</v>
      </c>
      <c r="M32">
        <v>500</v>
      </c>
    </row>
    <row r="33" spans="2:13" x14ac:dyDescent="0.2">
      <c r="B33" s="8">
        <f t="shared" ref="B33:B41" si="2">F3+$G$33</f>
        <v>22941.059107244277</v>
      </c>
      <c r="C33">
        <v>18.386311196654283</v>
      </c>
      <c r="G33" s="11">
        <f>G29+G32</f>
        <v>22845.059107244277</v>
      </c>
      <c r="H33" s="10" t="s">
        <v>8</v>
      </c>
      <c r="L33">
        <v>96</v>
      </c>
      <c r="M33">
        <v>986.01674582098894</v>
      </c>
    </row>
    <row r="34" spans="2:13" x14ac:dyDescent="0.2">
      <c r="B34" s="8">
        <f t="shared" si="2"/>
        <v>22917.059107244277</v>
      </c>
      <c r="C34">
        <v>18.543360061483231</v>
      </c>
      <c r="L34">
        <v>72</v>
      </c>
      <c r="M34">
        <v>987.99886053711828</v>
      </c>
    </row>
    <row r="35" spans="2:13" x14ac:dyDescent="0.2">
      <c r="B35" s="8">
        <f t="shared" si="2"/>
        <v>22893.059107244277</v>
      </c>
      <c r="C35">
        <v>18.710887679659894</v>
      </c>
      <c r="L35">
        <v>48</v>
      </c>
      <c r="M35">
        <v>989.90745668436682</v>
      </c>
    </row>
    <row r="36" spans="2:13" x14ac:dyDescent="0.2">
      <c r="B36" s="8">
        <f t="shared" si="2"/>
        <v>22869.059107244277</v>
      </c>
      <c r="C36">
        <v>18.989227935524369</v>
      </c>
      <c r="L36">
        <v>24</v>
      </c>
      <c r="M36">
        <v>991.83378711340595</v>
      </c>
    </row>
    <row r="37" spans="2:13" x14ac:dyDescent="0.2">
      <c r="B37" s="8">
        <f t="shared" si="2"/>
        <v>22853.059107244277</v>
      </c>
      <c r="C37">
        <v>19.135462301108145</v>
      </c>
      <c r="L37">
        <v>8</v>
      </c>
      <c r="M37">
        <v>992.65534969973078</v>
      </c>
    </row>
    <row r="38" spans="2:13" x14ac:dyDescent="0.2">
      <c r="B38" s="8">
        <f t="shared" si="2"/>
        <v>22849.059107244277</v>
      </c>
      <c r="C38">
        <v>19.371097900120276</v>
      </c>
      <c r="L38">
        <v>4</v>
      </c>
      <c r="M38">
        <v>993.93828652259265</v>
      </c>
    </row>
    <row r="39" spans="2:13" x14ac:dyDescent="0.2">
      <c r="B39" s="8">
        <f t="shared" si="2"/>
        <v>22847.059107244277</v>
      </c>
      <c r="C39">
        <v>19.498801461041442</v>
      </c>
      <c r="L39">
        <v>2</v>
      </c>
      <c r="M39">
        <v>995.86709943820676</v>
      </c>
    </row>
    <row r="40" spans="2:13" x14ac:dyDescent="0.2">
      <c r="B40" s="8">
        <f t="shared" si="2"/>
        <v>22846.059107244277</v>
      </c>
      <c r="C40">
        <v>19.6639514145043</v>
      </c>
      <c r="L40">
        <v>1</v>
      </c>
      <c r="M40">
        <v>997.4235876112183</v>
      </c>
    </row>
    <row r="41" spans="2:13" x14ac:dyDescent="0.2">
      <c r="B41" s="8">
        <f t="shared" si="2"/>
        <v>22845.559107244277</v>
      </c>
      <c r="C41">
        <v>19.750504034106768</v>
      </c>
      <c r="L41">
        <v>0.5</v>
      </c>
      <c r="M41">
        <v>998.41885147363848</v>
      </c>
    </row>
    <row r="42" spans="2:13" x14ac:dyDescent="0.2">
      <c r="B42" s="8">
        <f>F12+$G$33</f>
        <v>22845.059107244277</v>
      </c>
      <c r="C42">
        <v>20</v>
      </c>
      <c r="L42">
        <v>0</v>
      </c>
      <c r="M42">
        <v>1000</v>
      </c>
    </row>
  </sheetData>
  <sortState xmlns:xlrd2="http://schemas.microsoft.com/office/spreadsheetml/2017/richdata2" ref="L3:M42">
    <sortCondition descending="1" ref="L3:L4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D1BF-447E-8E46-AFDE-F135DE21B38F}">
  <dimension ref="B2:M42"/>
  <sheetViews>
    <sheetView topLeftCell="A20" workbookViewId="0">
      <selection activeCell="C42" sqref="B33:C42"/>
    </sheetView>
  </sheetViews>
  <sheetFormatPr baseColWidth="10" defaultRowHeight="16" x14ac:dyDescent="0.2"/>
  <sheetData>
    <row r="2" spans="2:13" x14ac:dyDescent="0.2">
      <c r="B2" t="s">
        <v>7</v>
      </c>
      <c r="F2" t="s">
        <v>7</v>
      </c>
    </row>
    <row r="3" spans="2:13" x14ac:dyDescent="0.2">
      <c r="B3" s="9">
        <v>96</v>
      </c>
      <c r="C3">
        <v>970.61433127625696</v>
      </c>
      <c r="F3" s="9">
        <v>96</v>
      </c>
      <c r="G3">
        <v>481.60724465382333</v>
      </c>
      <c r="H3">
        <v>94.340066837519899</v>
      </c>
      <c r="I3">
        <v>18.364004752570388</v>
      </c>
      <c r="L3">
        <v>29802.839756863799</v>
      </c>
      <c r="M3">
        <v>18.364004752570388</v>
      </c>
    </row>
    <row r="4" spans="2:13" x14ac:dyDescent="0.2">
      <c r="B4" s="9">
        <v>72</v>
      </c>
      <c r="C4">
        <v>972.1438641784149</v>
      </c>
      <c r="F4" s="9">
        <v>72</v>
      </c>
      <c r="G4">
        <v>482.14848269565096</v>
      </c>
      <c r="H4">
        <v>94.689021626465077</v>
      </c>
      <c r="I4">
        <v>18.485649079166134</v>
      </c>
      <c r="L4">
        <v>29778.839756863799</v>
      </c>
      <c r="M4">
        <v>18.485649079166134</v>
      </c>
    </row>
    <row r="5" spans="2:13" x14ac:dyDescent="0.2">
      <c r="B5" s="9">
        <v>48</v>
      </c>
      <c r="C5">
        <v>973.08686315103103</v>
      </c>
      <c r="F5" s="9">
        <v>48</v>
      </c>
      <c r="G5">
        <v>482.87240560331594</v>
      </c>
      <c r="H5">
        <v>95.700539937302707</v>
      </c>
      <c r="I5">
        <v>18.494528758848841</v>
      </c>
      <c r="L5">
        <v>29754.839756863799</v>
      </c>
      <c r="M5">
        <v>18.494528758848841</v>
      </c>
    </row>
    <row r="6" spans="2:13" x14ac:dyDescent="0.2">
      <c r="B6" s="9">
        <v>24</v>
      </c>
      <c r="C6">
        <v>976.56468425038372</v>
      </c>
      <c r="F6" s="9">
        <v>24</v>
      </c>
      <c r="G6">
        <v>484.61173300268598</v>
      </c>
      <c r="H6">
        <v>96.543244972901377</v>
      </c>
      <c r="I6">
        <v>18.697538802548603</v>
      </c>
      <c r="L6">
        <v>29730.839756863799</v>
      </c>
      <c r="M6">
        <v>18.697538802548603</v>
      </c>
    </row>
    <row r="7" spans="2:13" x14ac:dyDescent="0.2">
      <c r="B7" s="9">
        <v>8</v>
      </c>
      <c r="C7">
        <v>980.88509894694278</v>
      </c>
      <c r="F7" s="9">
        <v>8</v>
      </c>
      <c r="G7">
        <v>485.61098124942299</v>
      </c>
      <c r="H7">
        <v>96.791559497333466</v>
      </c>
      <c r="I7">
        <v>18.992441864780535</v>
      </c>
      <c r="L7">
        <v>29714.839756863799</v>
      </c>
      <c r="M7">
        <v>18.992441864780535</v>
      </c>
    </row>
    <row r="8" spans="2:13" x14ac:dyDescent="0.2">
      <c r="B8" s="9">
        <v>4</v>
      </c>
      <c r="C8">
        <v>984.53977732349665</v>
      </c>
      <c r="F8" s="9">
        <v>4</v>
      </c>
      <c r="G8">
        <v>487.14143928092562</v>
      </c>
      <c r="H8">
        <v>97.329012988108772</v>
      </c>
      <c r="I8">
        <v>19.232750678016266</v>
      </c>
      <c r="L8">
        <v>29710.839756863799</v>
      </c>
      <c r="M8">
        <v>19.232750678016266</v>
      </c>
    </row>
    <row r="9" spans="2:13" x14ac:dyDescent="0.2">
      <c r="B9" s="9">
        <v>2</v>
      </c>
      <c r="C9">
        <v>990.5223603005893</v>
      </c>
      <c r="F9" s="9">
        <v>2</v>
      </c>
      <c r="G9">
        <v>488.85196779036261</v>
      </c>
      <c r="H9">
        <v>98.344591243089539</v>
      </c>
      <c r="I9">
        <v>19.328177206390652</v>
      </c>
      <c r="L9">
        <v>29708.839756863799</v>
      </c>
      <c r="M9">
        <v>19.328177206390652</v>
      </c>
    </row>
    <row r="10" spans="2:13" x14ac:dyDescent="0.2">
      <c r="B10" s="9">
        <v>1</v>
      </c>
      <c r="C10">
        <v>994.17368691882996</v>
      </c>
      <c r="F10" s="9">
        <v>1</v>
      </c>
      <c r="G10">
        <v>489.75302480205067</v>
      </c>
      <c r="H10">
        <v>99.144918997731395</v>
      </c>
      <c r="I10">
        <v>19.490303937584905</v>
      </c>
      <c r="L10">
        <v>29707.839756863799</v>
      </c>
      <c r="M10">
        <v>19.490303937584905</v>
      </c>
    </row>
    <row r="11" spans="2:13" x14ac:dyDescent="0.2">
      <c r="B11" s="9">
        <v>0.5</v>
      </c>
      <c r="C11">
        <v>996.3703247261883</v>
      </c>
      <c r="F11" s="9">
        <v>0.5</v>
      </c>
      <c r="G11">
        <v>496.71506393692698</v>
      </c>
      <c r="H11">
        <v>99.525805981278339</v>
      </c>
      <c r="I11">
        <v>19.772892832003496</v>
      </c>
      <c r="L11">
        <v>29707.339756863799</v>
      </c>
      <c r="M11">
        <v>19.772892832003496</v>
      </c>
    </row>
    <row r="12" spans="2:13" x14ac:dyDescent="0.2">
      <c r="B12" s="9">
        <v>0</v>
      </c>
      <c r="C12">
        <v>1000</v>
      </c>
      <c r="F12" s="9">
        <v>0</v>
      </c>
      <c r="G12">
        <v>500</v>
      </c>
      <c r="H12">
        <v>100</v>
      </c>
      <c r="I12">
        <v>20</v>
      </c>
      <c r="L12">
        <v>29706.839756863799</v>
      </c>
      <c r="M12">
        <v>20</v>
      </c>
    </row>
    <row r="13" spans="2:13" x14ac:dyDescent="0.2">
      <c r="B13" s="8">
        <f t="shared" ref="B13:B21" si="0">B3+$G$19</f>
        <v>1806.8980727690669</v>
      </c>
      <c r="C13">
        <v>481.60724465382333</v>
      </c>
      <c r="L13">
        <v>24593.966511898037</v>
      </c>
      <c r="M13">
        <v>94.340066837519899</v>
      </c>
    </row>
    <row r="14" spans="2:13" x14ac:dyDescent="0.2">
      <c r="B14" s="8">
        <f t="shared" si="0"/>
        <v>1782.8980727690669</v>
      </c>
      <c r="C14">
        <v>482.14848269565096</v>
      </c>
      <c r="G14" s="9">
        <v>1800</v>
      </c>
      <c r="H14">
        <v>481.07803561933758</v>
      </c>
      <c r="L14">
        <v>24569.966511898037</v>
      </c>
      <c r="M14">
        <v>94.689021626465077</v>
      </c>
    </row>
    <row r="15" spans="2:13" x14ac:dyDescent="0.2">
      <c r="B15" s="8">
        <f t="shared" si="0"/>
        <v>1758.8980727690669</v>
      </c>
      <c r="C15">
        <v>482.87240560331594</v>
      </c>
      <c r="G15" s="9">
        <v>1400</v>
      </c>
      <c r="H15">
        <v>566.02328862882973</v>
      </c>
      <c r="L15">
        <v>24545.966511898037</v>
      </c>
      <c r="M15">
        <v>95.700539937302707</v>
      </c>
    </row>
    <row r="16" spans="2:13" x14ac:dyDescent="0.2">
      <c r="B16" s="8">
        <f t="shared" si="0"/>
        <v>1734.8980727690669</v>
      </c>
      <c r="C16">
        <v>484.61173300268598</v>
      </c>
      <c r="L16">
        <v>24521.966511898037</v>
      </c>
      <c r="M16">
        <v>96.543244972901377</v>
      </c>
    </row>
    <row r="17" spans="2:13" x14ac:dyDescent="0.2">
      <c r="B17" s="8">
        <f t="shared" si="0"/>
        <v>1718.8980727690669</v>
      </c>
      <c r="C17">
        <v>485.61098124942299</v>
      </c>
      <c r="G17" s="10">
        <f>(H15-H14)/(G14-G15)</f>
        <v>0.21236313252373037</v>
      </c>
      <c r="H17" s="10" t="s">
        <v>9</v>
      </c>
      <c r="L17">
        <v>24505.966511898037</v>
      </c>
      <c r="M17">
        <v>96.791559497333466</v>
      </c>
    </row>
    <row r="18" spans="2:13" x14ac:dyDescent="0.2">
      <c r="B18" s="8">
        <f t="shared" si="0"/>
        <v>1714.8980727690669</v>
      </c>
      <c r="C18">
        <v>487.14143928092562</v>
      </c>
      <c r="G18" s="10">
        <f>(H15-G12)/G17</f>
        <v>310.89807276906691</v>
      </c>
      <c r="H18" s="10"/>
      <c r="L18">
        <v>24501.966511898037</v>
      </c>
      <c r="M18">
        <v>97.329012988108772</v>
      </c>
    </row>
    <row r="19" spans="2:13" x14ac:dyDescent="0.2">
      <c r="B19" s="8">
        <f t="shared" si="0"/>
        <v>1712.8980727690669</v>
      </c>
      <c r="C19">
        <v>488.85196779036261</v>
      </c>
      <c r="G19" s="11">
        <f>G15+G18</f>
        <v>1710.8980727690669</v>
      </c>
      <c r="H19" s="10" t="s">
        <v>8</v>
      </c>
      <c r="L19">
        <v>24499.966511898037</v>
      </c>
      <c r="M19">
        <v>98.344591243089539</v>
      </c>
    </row>
    <row r="20" spans="2:13" x14ac:dyDescent="0.2">
      <c r="B20" s="8">
        <f t="shared" si="0"/>
        <v>1711.8980727690669</v>
      </c>
      <c r="C20">
        <v>489.75302480205067</v>
      </c>
      <c r="L20">
        <v>24498.966511898037</v>
      </c>
      <c r="M20">
        <v>99.144918997731395</v>
      </c>
    </row>
    <row r="21" spans="2:13" x14ac:dyDescent="0.2">
      <c r="B21" s="8">
        <f t="shared" si="0"/>
        <v>1711.3980727690669</v>
      </c>
      <c r="C21">
        <v>496.71506393692698</v>
      </c>
      <c r="G21">
        <v>6000</v>
      </c>
      <c r="H21" s="12">
        <v>83.775353846412585</v>
      </c>
      <c r="L21">
        <v>24498.466511898037</v>
      </c>
      <c r="M21">
        <v>99.525805981278339</v>
      </c>
    </row>
    <row r="22" spans="2:13" x14ac:dyDescent="0.2">
      <c r="B22" s="8">
        <f>B12+$G$19</f>
        <v>1710.8980727690669</v>
      </c>
      <c r="C22">
        <v>500</v>
      </c>
      <c r="G22">
        <v>5500</v>
      </c>
      <c r="H22" s="12">
        <v>103.00459091072739</v>
      </c>
      <c r="L22">
        <v>24497.966511898037</v>
      </c>
      <c r="M22">
        <v>100</v>
      </c>
    </row>
    <row r="23" spans="2:13" x14ac:dyDescent="0.2">
      <c r="B23" s="8">
        <f t="shared" ref="B23:B31" si="1">F3+$G$26</f>
        <v>5674.1255881519928</v>
      </c>
      <c r="C23">
        <v>94.340066837519899</v>
      </c>
      <c r="L23">
        <v>7576.4400043274609</v>
      </c>
      <c r="M23">
        <v>481.60724465382333</v>
      </c>
    </row>
    <row r="24" spans="2:13" x14ac:dyDescent="0.2">
      <c r="B24" s="8">
        <f t="shared" si="1"/>
        <v>5650.1255881519928</v>
      </c>
      <c r="C24">
        <v>94.689021626465077</v>
      </c>
      <c r="G24" s="10">
        <f>(H22-H21)/(G21-G22)</f>
        <v>3.8458474128629606E-2</v>
      </c>
      <c r="H24" s="10" t="s">
        <v>9</v>
      </c>
      <c r="L24">
        <v>7552.4400043274609</v>
      </c>
      <c r="M24">
        <v>482.14848269565096</v>
      </c>
    </row>
    <row r="25" spans="2:13" x14ac:dyDescent="0.2">
      <c r="B25" s="8">
        <f t="shared" si="1"/>
        <v>5626.1255881519928</v>
      </c>
      <c r="C25">
        <v>95.700539937302707</v>
      </c>
      <c r="G25" s="10">
        <f>(H22-H12)/G24</f>
        <v>78.125588151992815</v>
      </c>
      <c r="H25" s="10"/>
      <c r="L25">
        <v>7528.4400043274609</v>
      </c>
      <c r="M25">
        <v>482.87240560331594</v>
      </c>
    </row>
    <row r="26" spans="2:13" x14ac:dyDescent="0.2">
      <c r="B26" s="8">
        <f t="shared" si="1"/>
        <v>5602.1255881519928</v>
      </c>
      <c r="C26">
        <v>96.543244972901377</v>
      </c>
      <c r="G26" s="11">
        <f>G22+G25</f>
        <v>5578.1255881519928</v>
      </c>
      <c r="H26" s="10" t="s">
        <v>8</v>
      </c>
      <c r="L26">
        <v>7504.4400043274609</v>
      </c>
      <c r="M26">
        <v>484.61173300268598</v>
      </c>
    </row>
    <row r="27" spans="2:13" x14ac:dyDescent="0.2">
      <c r="B27" s="8">
        <f t="shared" si="1"/>
        <v>5586.1255881519928</v>
      </c>
      <c r="C27">
        <v>96.791559497333466</v>
      </c>
      <c r="L27">
        <v>7488.4400043274609</v>
      </c>
      <c r="M27">
        <v>485.61098124942299</v>
      </c>
    </row>
    <row r="28" spans="2:13" x14ac:dyDescent="0.2">
      <c r="B28" s="8">
        <f t="shared" si="1"/>
        <v>5582.1255881519928</v>
      </c>
      <c r="C28">
        <v>97.329012988108772</v>
      </c>
      <c r="G28">
        <v>10000</v>
      </c>
      <c r="H28" s="12">
        <v>15.914745653356446</v>
      </c>
      <c r="L28">
        <v>7484.4400043274609</v>
      </c>
      <c r="M28">
        <v>487.14143928092562</v>
      </c>
    </row>
    <row r="29" spans="2:13" x14ac:dyDescent="0.2">
      <c r="B29" s="8">
        <f t="shared" si="1"/>
        <v>5580.1255881519928</v>
      </c>
      <c r="C29">
        <v>98.344591243089539</v>
      </c>
      <c r="G29">
        <v>8000</v>
      </c>
      <c r="H29" s="12">
        <v>36.428371907083779</v>
      </c>
      <c r="L29">
        <v>7482.4400043274609</v>
      </c>
      <c r="M29">
        <v>488.85196779036261</v>
      </c>
    </row>
    <row r="30" spans="2:13" x14ac:dyDescent="0.2">
      <c r="B30" s="8">
        <f t="shared" si="1"/>
        <v>5579.1255881519928</v>
      </c>
      <c r="C30">
        <v>99.144918997731395</v>
      </c>
      <c r="L30">
        <v>7481.4400043274609</v>
      </c>
      <c r="M30">
        <v>489.75302480205067</v>
      </c>
    </row>
    <row r="31" spans="2:13" x14ac:dyDescent="0.2">
      <c r="B31" s="8">
        <f t="shared" si="1"/>
        <v>5578.6255881519928</v>
      </c>
      <c r="C31">
        <v>99.525805981278339</v>
      </c>
      <c r="G31" s="10">
        <f>(H29-H28)/(G28-G29)</f>
        <v>1.0256813126863665E-2</v>
      </c>
      <c r="H31" s="10" t="s">
        <v>9</v>
      </c>
      <c r="L31">
        <v>7480.9400043274609</v>
      </c>
      <c r="M31">
        <v>496.71506393692698</v>
      </c>
    </row>
    <row r="32" spans="2:13" x14ac:dyDescent="0.2">
      <c r="B32" s="8">
        <f>F12+$G$26</f>
        <v>5578.1255881519928</v>
      </c>
      <c r="C32">
        <v>100</v>
      </c>
      <c r="G32" s="10">
        <f>(H29-I12)/G31</f>
        <v>1601.7033462427189</v>
      </c>
      <c r="H32" s="10"/>
      <c r="L32">
        <v>7480.4400043274609</v>
      </c>
      <c r="M32">
        <v>500</v>
      </c>
    </row>
    <row r="33" spans="2:13" x14ac:dyDescent="0.2">
      <c r="B33" s="8">
        <f t="shared" ref="B33:B41" si="2">F3+$G$33</f>
        <v>9697.7033462427189</v>
      </c>
      <c r="C33">
        <v>18.364004752570388</v>
      </c>
      <c r="G33" s="11">
        <f>G29+G32</f>
        <v>9601.7033462427189</v>
      </c>
      <c r="H33" s="10" t="s">
        <v>8</v>
      </c>
      <c r="L33">
        <v>96</v>
      </c>
      <c r="M33">
        <v>970.61433127625696</v>
      </c>
    </row>
    <row r="34" spans="2:13" x14ac:dyDescent="0.2">
      <c r="B34" s="8">
        <f t="shared" si="2"/>
        <v>9673.7033462427189</v>
      </c>
      <c r="C34">
        <v>18.485649079166134</v>
      </c>
      <c r="L34">
        <v>72</v>
      </c>
      <c r="M34">
        <v>972.1438641784149</v>
      </c>
    </row>
    <row r="35" spans="2:13" x14ac:dyDescent="0.2">
      <c r="B35" s="8">
        <f t="shared" si="2"/>
        <v>9649.7033462427189</v>
      </c>
      <c r="C35">
        <v>18.494528758848841</v>
      </c>
      <c r="L35">
        <v>48</v>
      </c>
      <c r="M35">
        <v>973.08686315103103</v>
      </c>
    </row>
    <row r="36" spans="2:13" x14ac:dyDescent="0.2">
      <c r="B36" s="8">
        <f t="shared" si="2"/>
        <v>9625.7033462427189</v>
      </c>
      <c r="C36">
        <v>18.697538802548603</v>
      </c>
      <c r="L36">
        <v>24</v>
      </c>
      <c r="M36">
        <v>976.56468425038372</v>
      </c>
    </row>
    <row r="37" spans="2:13" x14ac:dyDescent="0.2">
      <c r="B37" s="8">
        <f t="shared" si="2"/>
        <v>9609.7033462427189</v>
      </c>
      <c r="C37">
        <v>18.992441864780535</v>
      </c>
      <c r="L37">
        <v>8</v>
      </c>
      <c r="M37">
        <v>980.88509894694278</v>
      </c>
    </row>
    <row r="38" spans="2:13" x14ac:dyDescent="0.2">
      <c r="B38" s="8">
        <f t="shared" si="2"/>
        <v>9605.7033462427189</v>
      </c>
      <c r="C38">
        <v>19.232750678016266</v>
      </c>
      <c r="L38">
        <v>4</v>
      </c>
      <c r="M38">
        <v>984.53977732349665</v>
      </c>
    </row>
    <row r="39" spans="2:13" x14ac:dyDescent="0.2">
      <c r="B39" s="8">
        <f t="shared" si="2"/>
        <v>9603.7033462427189</v>
      </c>
      <c r="C39">
        <v>19.328177206390652</v>
      </c>
      <c r="L39">
        <v>2</v>
      </c>
      <c r="M39">
        <v>990.5223603005893</v>
      </c>
    </row>
    <row r="40" spans="2:13" x14ac:dyDescent="0.2">
      <c r="B40" s="8">
        <f t="shared" si="2"/>
        <v>9602.7033462427189</v>
      </c>
      <c r="C40">
        <v>19.490303937584905</v>
      </c>
      <c r="L40">
        <v>1</v>
      </c>
      <c r="M40">
        <v>994.17368691882996</v>
      </c>
    </row>
    <row r="41" spans="2:13" x14ac:dyDescent="0.2">
      <c r="B41" s="8">
        <f t="shared" si="2"/>
        <v>9602.2033462427189</v>
      </c>
      <c r="C41">
        <v>19.772892832003496</v>
      </c>
      <c r="L41">
        <v>0.5</v>
      </c>
      <c r="M41">
        <v>996.3703247261883</v>
      </c>
    </row>
    <row r="42" spans="2:13" x14ac:dyDescent="0.2">
      <c r="B42" s="8">
        <f>F12+$G$33</f>
        <v>9601.7033462427189</v>
      </c>
      <c r="C42">
        <v>20</v>
      </c>
      <c r="L42">
        <v>0</v>
      </c>
      <c r="M42">
        <v>1000</v>
      </c>
    </row>
  </sheetData>
  <sortState xmlns:xlrd2="http://schemas.microsoft.com/office/spreadsheetml/2017/richdata2" ref="L3:M42">
    <sortCondition descending="1" ref="L3:L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 20</vt:lpstr>
      <vt:lpstr>B 100</vt:lpstr>
      <vt:lpstr>B 500</vt:lpstr>
      <vt:lpstr>B 1000</vt:lpstr>
      <vt:lpstr>TET</vt:lpstr>
      <vt:lpstr>CIP</vt:lpstr>
      <vt:lpstr>SDZ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Zambrano Flores</dc:creator>
  <cp:lastModifiedBy>Johanna Zambrano</cp:lastModifiedBy>
  <dcterms:created xsi:type="dcterms:W3CDTF">2020-10-12T14:06:14Z</dcterms:created>
  <dcterms:modified xsi:type="dcterms:W3CDTF">2022-06-14T19:47:25Z</dcterms:modified>
</cp:coreProperties>
</file>