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A78A8E44-6596-7D41-921D-D12572C06C31}" xr6:coauthVersionLast="47" xr6:coauthVersionMax="47" xr10:uidLastSave="{00000000-0000-0000-0000-000000000000}"/>
  <bookViews>
    <workbookView xWindow="0" yWindow="500" windowWidth="15500" windowHeight="13400" xr2:uid="{00000000-000D-0000-FFFF-FFFF00000000}"/>
  </bookViews>
  <sheets>
    <sheet name="TET" sheetId="15" r:id="rId1"/>
    <sheet name="CIP" sheetId="18" r:id="rId2"/>
    <sheet name="SDZ" sheetId="19" r:id="rId3"/>
  </sheets>
  <definedNames>
    <definedName name="solver_adj" localSheetId="1" hidden="1">CIP!$AI$61:$AI$62</definedName>
    <definedName name="solver_adj" localSheetId="2" hidden="1">SDZ!$AI$62:$AI$63</definedName>
    <definedName name="solver_adj" localSheetId="0" hidden="1">TET!$Y$62:$Y$63</definedName>
    <definedName name="solver_cvg" localSheetId="1" hidden="1">0.0001</definedName>
    <definedName name="solver_cvg" localSheetId="2" hidden="1">0.0001</definedName>
    <definedName name="solver_cvg" localSheetId="0" hidden="1">0.0001</definedName>
    <definedName name="solver_drv" localSheetId="1" hidden="1">1</definedName>
    <definedName name="solver_drv" localSheetId="2" hidden="1">1</definedName>
    <definedName name="solver_drv" localSheetId="0" hidden="1">1</definedName>
    <definedName name="solver_eng" localSheetId="1" hidden="1">1</definedName>
    <definedName name="solver_eng" localSheetId="2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0" hidden="1">2147483647</definedName>
    <definedName name="solver_lin" localSheetId="1" hidden="1">2</definedName>
    <definedName name="solver_lin" localSheetId="2" hidden="1">2</definedName>
    <definedName name="solver_lin" localSheetId="0" hidden="1">2</definedName>
    <definedName name="solver_mip" localSheetId="1" hidden="1">2147483647</definedName>
    <definedName name="solver_mip" localSheetId="2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0" hidden="1">0.075</definedName>
    <definedName name="solver_msl" localSheetId="1" hidden="1">2</definedName>
    <definedName name="solver_msl" localSheetId="2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0" hidden="1">1</definedName>
    <definedName name="solver_opt" localSheetId="1" hidden="1">CIP!$AI$55</definedName>
    <definedName name="solver_opt" localSheetId="2" hidden="1">SDZ!$AI$56</definedName>
    <definedName name="solver_opt" localSheetId="0" hidden="1">TET!$Y$56</definedName>
    <definedName name="solver_pre" localSheetId="1" hidden="1">0.000001</definedName>
    <definedName name="solver_pre" localSheetId="2" hidden="1">0.000001</definedName>
    <definedName name="solver_pre" localSheetId="0" hidden="1">0.000001</definedName>
    <definedName name="solver_rbv" localSheetId="1" hidden="1">1</definedName>
    <definedName name="solver_rbv" localSheetId="2" hidden="1">1</definedName>
    <definedName name="solver_rbv" localSheetId="0" hidden="1">1</definedName>
    <definedName name="solver_rlx" localSheetId="1" hidden="1">2</definedName>
    <definedName name="solver_rlx" localSheetId="2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0" hidden="1">1</definedName>
    <definedName name="solver_sho" localSheetId="1" hidden="1">2</definedName>
    <definedName name="solver_sho" localSheetId="2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0" hidden="1">0.01</definedName>
    <definedName name="solver_typ" localSheetId="1" hidden="1">2</definedName>
    <definedName name="solver_typ" localSheetId="2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0" hidden="1">0</definedName>
    <definedName name="solver_ver" localSheetId="1" hidden="1">2</definedName>
    <definedName name="solver_ver" localSheetId="2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0" i="15" l="1"/>
  <c r="W40" i="15"/>
  <c r="AC39" i="18"/>
  <c r="AC40" i="19"/>
  <c r="W40" i="19"/>
  <c r="Y40" i="19" s="1"/>
  <c r="W55" i="19"/>
  <c r="Y55" i="19" s="1"/>
  <c r="W46" i="19"/>
  <c r="Y46" i="19" s="1"/>
  <c r="AG55" i="19"/>
  <c r="AI55" i="19" s="1"/>
  <c r="AC55" i="19"/>
  <c r="S55" i="19"/>
  <c r="M55" i="19"/>
  <c r="O55" i="19" s="1"/>
  <c r="I55" i="19"/>
  <c r="C55" i="19"/>
  <c r="E55" i="19" s="1"/>
  <c r="AG54" i="19"/>
  <c r="AI54" i="19" s="1"/>
  <c r="AC54" i="19"/>
  <c r="W54" i="19"/>
  <c r="Y54" i="19" s="1"/>
  <c r="S54" i="19"/>
  <c r="M54" i="19"/>
  <c r="O54" i="19" s="1"/>
  <c r="I54" i="19"/>
  <c r="C54" i="19"/>
  <c r="E54" i="19" s="1"/>
  <c r="AG53" i="19"/>
  <c r="AI53" i="19" s="1"/>
  <c r="AC53" i="19"/>
  <c r="W53" i="19"/>
  <c r="Y53" i="19" s="1"/>
  <c r="S53" i="19"/>
  <c r="M53" i="19"/>
  <c r="O53" i="19" s="1"/>
  <c r="I53" i="19"/>
  <c r="C53" i="19"/>
  <c r="E53" i="19" s="1"/>
  <c r="AG52" i="19"/>
  <c r="AI52" i="19" s="1"/>
  <c r="AC52" i="19"/>
  <c r="W52" i="19"/>
  <c r="Y52" i="19" s="1"/>
  <c r="S52" i="19"/>
  <c r="M52" i="19"/>
  <c r="O52" i="19" s="1"/>
  <c r="I52" i="19"/>
  <c r="C52" i="19"/>
  <c r="E52" i="19" s="1"/>
  <c r="AG51" i="19"/>
  <c r="AI51" i="19" s="1"/>
  <c r="AC51" i="19"/>
  <c r="W51" i="19"/>
  <c r="Y51" i="19" s="1"/>
  <c r="S51" i="19"/>
  <c r="M51" i="19"/>
  <c r="O51" i="19" s="1"/>
  <c r="I51" i="19"/>
  <c r="C51" i="19"/>
  <c r="E51" i="19" s="1"/>
  <c r="AG50" i="19"/>
  <c r="AI50" i="19" s="1"/>
  <c r="AC50" i="19"/>
  <c r="W50" i="19"/>
  <c r="Y50" i="19" s="1"/>
  <c r="S50" i="19"/>
  <c r="M50" i="19"/>
  <c r="O50" i="19" s="1"/>
  <c r="I50" i="19"/>
  <c r="C50" i="19"/>
  <c r="E50" i="19" s="1"/>
  <c r="AG49" i="19"/>
  <c r="AI49" i="19" s="1"/>
  <c r="AC49" i="19"/>
  <c r="W49" i="19"/>
  <c r="Y49" i="19" s="1"/>
  <c r="S49" i="19"/>
  <c r="M49" i="19"/>
  <c r="O49" i="19" s="1"/>
  <c r="I49" i="19"/>
  <c r="C49" i="19"/>
  <c r="E49" i="19" s="1"/>
  <c r="AG48" i="19"/>
  <c r="AI48" i="19" s="1"/>
  <c r="AC48" i="19"/>
  <c r="W48" i="19"/>
  <c r="Y48" i="19" s="1"/>
  <c r="S48" i="19"/>
  <c r="M48" i="19"/>
  <c r="O48" i="19" s="1"/>
  <c r="I48" i="19"/>
  <c r="C48" i="19"/>
  <c r="E48" i="19" s="1"/>
  <c r="AG47" i="19"/>
  <c r="AI47" i="19" s="1"/>
  <c r="AC47" i="19"/>
  <c r="W47" i="19"/>
  <c r="Y47" i="19" s="1"/>
  <c r="S47" i="19"/>
  <c r="M47" i="19"/>
  <c r="O47" i="19" s="1"/>
  <c r="I47" i="19"/>
  <c r="C47" i="19"/>
  <c r="E47" i="19" s="1"/>
  <c r="AG46" i="19"/>
  <c r="AI46" i="19" s="1"/>
  <c r="AC46" i="19"/>
  <c r="S46" i="19"/>
  <c r="M46" i="19"/>
  <c r="O46" i="19" s="1"/>
  <c r="I46" i="19"/>
  <c r="C46" i="19"/>
  <c r="E46" i="19" s="1"/>
  <c r="AG45" i="19"/>
  <c r="AC45" i="19"/>
  <c r="W45" i="19"/>
  <c r="I45" i="19"/>
  <c r="AG44" i="19"/>
  <c r="AC44" i="19"/>
  <c r="W44" i="19"/>
  <c r="I44" i="19"/>
  <c r="AG43" i="19"/>
  <c r="AC43" i="19"/>
  <c r="W43" i="19"/>
  <c r="I43" i="19"/>
  <c r="AG42" i="19"/>
  <c r="AC42" i="19"/>
  <c r="W42" i="19"/>
  <c r="I42" i="19"/>
  <c r="AG41" i="19"/>
  <c r="AC41" i="19"/>
  <c r="W41" i="19"/>
  <c r="I41" i="19"/>
  <c r="AG40" i="19"/>
  <c r="AI40" i="19" s="1"/>
  <c r="I40" i="19"/>
  <c r="AG39" i="19"/>
  <c r="AI39" i="19" s="1"/>
  <c r="AC39" i="19"/>
  <c r="W39" i="19"/>
  <c r="Y39" i="19" s="1"/>
  <c r="S39" i="19"/>
  <c r="M39" i="19"/>
  <c r="O39" i="19" s="1"/>
  <c r="I39" i="19"/>
  <c r="AG38" i="19"/>
  <c r="AI38" i="19" s="1"/>
  <c r="AC38" i="19"/>
  <c r="W38" i="19"/>
  <c r="Y38" i="19" s="1"/>
  <c r="S38" i="19"/>
  <c r="M38" i="19"/>
  <c r="O38" i="19" s="1"/>
  <c r="AG37" i="19"/>
  <c r="AI37" i="19" s="1"/>
  <c r="AC37" i="19"/>
  <c r="W37" i="19"/>
  <c r="Y37" i="19" s="1"/>
  <c r="S37" i="19"/>
  <c r="M37" i="19"/>
  <c r="O37" i="19" s="1"/>
  <c r="AG36" i="19"/>
  <c r="AI36" i="19" s="1"/>
  <c r="AC36" i="19"/>
  <c r="W36" i="19"/>
  <c r="Y36" i="19" s="1"/>
  <c r="S36" i="19"/>
  <c r="M36" i="19"/>
  <c r="O36" i="19" s="1"/>
  <c r="AG35" i="19"/>
  <c r="AI35" i="19" s="1"/>
  <c r="AC35" i="19"/>
  <c r="W35" i="19"/>
  <c r="Y35" i="19" s="1"/>
  <c r="S35" i="19"/>
  <c r="M35" i="19"/>
  <c r="O35" i="19" s="1"/>
  <c r="AG34" i="19"/>
  <c r="AI34" i="19" s="1"/>
  <c r="AC34" i="19"/>
  <c r="W34" i="19"/>
  <c r="Y34" i="19" s="1"/>
  <c r="S34" i="19"/>
  <c r="M34" i="19"/>
  <c r="O34" i="19" s="1"/>
  <c r="AG33" i="19"/>
  <c r="AI33" i="19" s="1"/>
  <c r="AC33" i="19"/>
  <c r="W33" i="19"/>
  <c r="Y33" i="19" s="1"/>
  <c r="S33" i="19"/>
  <c r="M33" i="19"/>
  <c r="O33" i="19" s="1"/>
  <c r="AG32" i="19"/>
  <c r="AI32" i="19" s="1"/>
  <c r="AC32" i="19"/>
  <c r="W32" i="19"/>
  <c r="Y32" i="19" s="1"/>
  <c r="S32" i="19"/>
  <c r="M32" i="19"/>
  <c r="O32" i="19" s="1"/>
  <c r="AG31" i="19"/>
  <c r="AI31" i="19" s="1"/>
  <c r="AC31" i="19"/>
  <c r="W31" i="19"/>
  <c r="Y31" i="19" s="1"/>
  <c r="S31" i="19"/>
  <c r="M31" i="19"/>
  <c r="O31" i="19" s="1"/>
  <c r="AG30" i="19"/>
  <c r="AC30" i="19"/>
  <c r="W30" i="19"/>
  <c r="S30" i="19"/>
  <c r="M30" i="19"/>
  <c r="AG29" i="19"/>
  <c r="AC29" i="19"/>
  <c r="W29" i="19"/>
  <c r="S29" i="19"/>
  <c r="AG28" i="19"/>
  <c r="AC28" i="19"/>
  <c r="W28" i="19"/>
  <c r="S28" i="19"/>
  <c r="AG27" i="19"/>
  <c r="AC27" i="19"/>
  <c r="W27" i="19"/>
  <c r="S27" i="19"/>
  <c r="AG26" i="19"/>
  <c r="AC26" i="19"/>
  <c r="W26" i="19"/>
  <c r="S26" i="19"/>
  <c r="AG25" i="19"/>
  <c r="AC25" i="19"/>
  <c r="W25" i="19"/>
  <c r="S25" i="19"/>
  <c r="AG24" i="19"/>
  <c r="AI24" i="19" s="1"/>
  <c r="AC24" i="19"/>
  <c r="W24" i="19"/>
  <c r="Y24" i="19" s="1"/>
  <c r="S24" i="19"/>
  <c r="AG23" i="19"/>
  <c r="AI23" i="19" s="1"/>
  <c r="AC23" i="19"/>
  <c r="W23" i="19"/>
  <c r="Y23" i="19" s="1"/>
  <c r="S23" i="19"/>
  <c r="AG22" i="19"/>
  <c r="AI22" i="19" s="1"/>
  <c r="AC22" i="19"/>
  <c r="W22" i="19"/>
  <c r="Y22" i="19" s="1"/>
  <c r="AG21" i="19"/>
  <c r="AI21" i="19" s="1"/>
  <c r="AC21" i="19"/>
  <c r="W21" i="19"/>
  <c r="Y21" i="19" s="1"/>
  <c r="AG20" i="19"/>
  <c r="AI20" i="19" s="1"/>
  <c r="AC20" i="19"/>
  <c r="W20" i="19"/>
  <c r="Y20" i="19" s="1"/>
  <c r="AG19" i="19"/>
  <c r="AI19" i="19" s="1"/>
  <c r="AC19" i="19"/>
  <c r="W19" i="19"/>
  <c r="Y19" i="19" s="1"/>
  <c r="AG18" i="19"/>
  <c r="AI18" i="19" s="1"/>
  <c r="AC18" i="19"/>
  <c r="W18" i="19"/>
  <c r="Y18" i="19" s="1"/>
  <c r="AG17" i="19"/>
  <c r="AI17" i="19" s="1"/>
  <c r="AC17" i="19"/>
  <c r="W17" i="19"/>
  <c r="Y17" i="19" s="1"/>
  <c r="AG16" i="19"/>
  <c r="AI16" i="19" s="1"/>
  <c r="AC16" i="19"/>
  <c r="W16" i="19"/>
  <c r="Y16" i="19" s="1"/>
  <c r="AG15" i="19"/>
  <c r="AI15" i="19" s="1"/>
  <c r="AC15" i="19"/>
  <c r="W15" i="19"/>
  <c r="AG14" i="19"/>
  <c r="AC14" i="19"/>
  <c r="AG13" i="19"/>
  <c r="AC13" i="19"/>
  <c r="AG12" i="19"/>
  <c r="AI12" i="19" s="1"/>
  <c r="AC12" i="19"/>
  <c r="AG11" i="19"/>
  <c r="AI11" i="19" s="1"/>
  <c r="AG10" i="19"/>
  <c r="AI10" i="19" s="1"/>
  <c r="AG9" i="19"/>
  <c r="AI9" i="19" s="1"/>
  <c r="AG8" i="19"/>
  <c r="AI8" i="19" s="1"/>
  <c r="AG7" i="19"/>
  <c r="AI7" i="19" s="1"/>
  <c r="AG6" i="19"/>
  <c r="AI6" i="19" s="1"/>
  <c r="AG5" i="19"/>
  <c r="AI5" i="19" s="1"/>
  <c r="AG4" i="19"/>
  <c r="AI4" i="19" s="1"/>
  <c r="AG3" i="19"/>
  <c r="W39" i="18"/>
  <c r="AG54" i="18"/>
  <c r="AI54" i="18" s="1"/>
  <c r="AC54" i="18"/>
  <c r="W54" i="18"/>
  <c r="Y54" i="18" s="1"/>
  <c r="S55" i="18"/>
  <c r="M55" i="18"/>
  <c r="O55" i="18" s="1"/>
  <c r="I55" i="18"/>
  <c r="C55" i="18"/>
  <c r="E55" i="18" s="1"/>
  <c r="AG53" i="18"/>
  <c r="AI53" i="18" s="1"/>
  <c r="AC53" i="18"/>
  <c r="W53" i="18"/>
  <c r="Y53" i="18" s="1"/>
  <c r="S54" i="18"/>
  <c r="M54" i="18"/>
  <c r="O54" i="18" s="1"/>
  <c r="I54" i="18"/>
  <c r="C54" i="18"/>
  <c r="E54" i="18" s="1"/>
  <c r="AG52" i="18"/>
  <c r="AI52" i="18" s="1"/>
  <c r="AC52" i="18"/>
  <c r="W52" i="18"/>
  <c r="Y52" i="18" s="1"/>
  <c r="S53" i="18"/>
  <c r="M53" i="18"/>
  <c r="O53" i="18" s="1"/>
  <c r="I53" i="18"/>
  <c r="C53" i="18"/>
  <c r="E53" i="18" s="1"/>
  <c r="AG51" i="18"/>
  <c r="AI51" i="18" s="1"/>
  <c r="AC51" i="18"/>
  <c r="W51" i="18"/>
  <c r="Y51" i="18" s="1"/>
  <c r="S52" i="18"/>
  <c r="M52" i="18"/>
  <c r="O52" i="18" s="1"/>
  <c r="I52" i="18"/>
  <c r="C52" i="18"/>
  <c r="E52" i="18" s="1"/>
  <c r="AG50" i="18"/>
  <c r="AI50" i="18" s="1"/>
  <c r="AC50" i="18"/>
  <c r="W50" i="18"/>
  <c r="Y50" i="18" s="1"/>
  <c r="S51" i="18"/>
  <c r="M51" i="18"/>
  <c r="O51" i="18" s="1"/>
  <c r="I51" i="18"/>
  <c r="C51" i="18"/>
  <c r="E51" i="18" s="1"/>
  <c r="AG49" i="18"/>
  <c r="AI49" i="18" s="1"/>
  <c r="AC49" i="18"/>
  <c r="W49" i="18"/>
  <c r="Y49" i="18" s="1"/>
  <c r="S50" i="18"/>
  <c r="M50" i="18"/>
  <c r="O50" i="18" s="1"/>
  <c r="I50" i="18"/>
  <c r="C50" i="18"/>
  <c r="E50" i="18" s="1"/>
  <c r="AG48" i="18"/>
  <c r="AI48" i="18" s="1"/>
  <c r="AC48" i="18"/>
  <c r="W48" i="18"/>
  <c r="Y48" i="18" s="1"/>
  <c r="S49" i="18"/>
  <c r="M49" i="18"/>
  <c r="O49" i="18" s="1"/>
  <c r="I49" i="18"/>
  <c r="C49" i="18"/>
  <c r="E49" i="18" s="1"/>
  <c r="AG47" i="18"/>
  <c r="AI47" i="18" s="1"/>
  <c r="AC47" i="18"/>
  <c r="W47" i="18"/>
  <c r="Y47" i="18" s="1"/>
  <c r="S48" i="18"/>
  <c r="M48" i="18"/>
  <c r="O48" i="18" s="1"/>
  <c r="I48" i="18"/>
  <c r="C48" i="18"/>
  <c r="AG46" i="18"/>
  <c r="AI46" i="18" s="1"/>
  <c r="AC46" i="18"/>
  <c r="W46" i="18"/>
  <c r="Y46" i="18" s="1"/>
  <c r="S47" i="18"/>
  <c r="M47" i="18"/>
  <c r="O47" i="18" s="1"/>
  <c r="I47" i="18"/>
  <c r="C47" i="18"/>
  <c r="E47" i="18" s="1"/>
  <c r="AG45" i="18"/>
  <c r="AI45" i="18" s="1"/>
  <c r="AC45" i="18"/>
  <c r="W45" i="18"/>
  <c r="Y45" i="18" s="1"/>
  <c r="S46" i="18"/>
  <c r="M46" i="18"/>
  <c r="O46" i="18" s="1"/>
  <c r="I46" i="18"/>
  <c r="C46" i="18"/>
  <c r="E46" i="18" s="1"/>
  <c r="AG44" i="18"/>
  <c r="AC44" i="18"/>
  <c r="W44" i="18"/>
  <c r="I45" i="18"/>
  <c r="AG43" i="18"/>
  <c r="AC43" i="18"/>
  <c r="W43" i="18"/>
  <c r="I44" i="18"/>
  <c r="AG42" i="18"/>
  <c r="AC42" i="18"/>
  <c r="W42" i="18"/>
  <c r="I43" i="18"/>
  <c r="AG41" i="18"/>
  <c r="AC41" i="18"/>
  <c r="W41" i="18"/>
  <c r="I42" i="18"/>
  <c r="AG40" i="18"/>
  <c r="AC40" i="18"/>
  <c r="W40" i="18"/>
  <c r="I41" i="18"/>
  <c r="AG39" i="18"/>
  <c r="I40" i="18"/>
  <c r="AG38" i="18"/>
  <c r="AI38" i="18" s="1"/>
  <c r="AC38" i="18"/>
  <c r="W38" i="18"/>
  <c r="Y38" i="18" s="1"/>
  <c r="S39" i="18"/>
  <c r="M39" i="18"/>
  <c r="I39" i="18"/>
  <c r="AG37" i="18"/>
  <c r="AI37" i="18" s="1"/>
  <c r="AC37" i="18"/>
  <c r="W37" i="18"/>
  <c r="Y37" i="18" s="1"/>
  <c r="S38" i="18"/>
  <c r="M38" i="18"/>
  <c r="O38" i="18" s="1"/>
  <c r="AG36" i="18"/>
  <c r="AI36" i="18" s="1"/>
  <c r="AC36" i="18"/>
  <c r="W36" i="18"/>
  <c r="Y36" i="18" s="1"/>
  <c r="S37" i="18"/>
  <c r="M37" i="18"/>
  <c r="O37" i="18" s="1"/>
  <c r="AG35" i="18"/>
  <c r="AI35" i="18" s="1"/>
  <c r="AC35" i="18"/>
  <c r="W35" i="18"/>
  <c r="Y35" i="18" s="1"/>
  <c r="S36" i="18"/>
  <c r="M36" i="18"/>
  <c r="O36" i="18" s="1"/>
  <c r="AG34" i="18"/>
  <c r="AI34" i="18" s="1"/>
  <c r="AC34" i="18"/>
  <c r="W34" i="18"/>
  <c r="Y34" i="18" s="1"/>
  <c r="S35" i="18"/>
  <c r="M35" i="18"/>
  <c r="O35" i="18" s="1"/>
  <c r="AG33" i="18"/>
  <c r="AI33" i="18" s="1"/>
  <c r="AC33" i="18"/>
  <c r="W33" i="18"/>
  <c r="Y33" i="18" s="1"/>
  <c r="S34" i="18"/>
  <c r="M34" i="18"/>
  <c r="O34" i="18" s="1"/>
  <c r="AG32" i="18"/>
  <c r="AI32" i="18" s="1"/>
  <c r="AC32" i="18"/>
  <c r="W32" i="18"/>
  <c r="Y32" i="18" s="1"/>
  <c r="S33" i="18"/>
  <c r="M33" i="18"/>
  <c r="O33" i="18" s="1"/>
  <c r="AG31" i="18"/>
  <c r="AI31" i="18" s="1"/>
  <c r="AC31" i="18"/>
  <c r="W31" i="18"/>
  <c r="Y31" i="18" s="1"/>
  <c r="S32" i="18"/>
  <c r="M32" i="18"/>
  <c r="O32" i="18" s="1"/>
  <c r="AG30" i="18"/>
  <c r="AI30" i="18" s="1"/>
  <c r="AC30" i="18"/>
  <c r="W30" i="18"/>
  <c r="Y30" i="18" s="1"/>
  <c r="S31" i="18"/>
  <c r="M31" i="18"/>
  <c r="O31" i="18" s="1"/>
  <c r="AG29" i="18"/>
  <c r="AI29" i="18" s="1"/>
  <c r="AC29" i="18"/>
  <c r="W29" i="18"/>
  <c r="Y29" i="18" s="1"/>
  <c r="S30" i="18"/>
  <c r="M30" i="18"/>
  <c r="O30" i="18" s="1"/>
  <c r="AC28" i="18"/>
  <c r="W28" i="18"/>
  <c r="S29" i="18"/>
  <c r="AG28" i="18"/>
  <c r="AC27" i="18"/>
  <c r="W27" i="18"/>
  <c r="S28" i="18"/>
  <c r="AG27" i="18"/>
  <c r="AC26" i="18"/>
  <c r="W26" i="18"/>
  <c r="S27" i="18"/>
  <c r="AG26" i="18"/>
  <c r="AC25" i="18"/>
  <c r="W25" i="18"/>
  <c r="S26" i="18"/>
  <c r="AG25" i="18"/>
  <c r="S25" i="18"/>
  <c r="AG24" i="18"/>
  <c r="AI24" i="18" s="1"/>
  <c r="AC24" i="18"/>
  <c r="W24" i="18"/>
  <c r="Y24" i="18" s="1"/>
  <c r="S24" i="18"/>
  <c r="AG23" i="18"/>
  <c r="AI23" i="18" s="1"/>
  <c r="AC23" i="18"/>
  <c r="W23" i="18"/>
  <c r="Y23" i="18" s="1"/>
  <c r="S23" i="18"/>
  <c r="AG22" i="18"/>
  <c r="AI22" i="18" s="1"/>
  <c r="AC22" i="18"/>
  <c r="W22" i="18"/>
  <c r="Y22" i="18" s="1"/>
  <c r="AG21" i="18"/>
  <c r="AI21" i="18" s="1"/>
  <c r="AC21" i="18"/>
  <c r="W21" i="18"/>
  <c r="Y21" i="18" s="1"/>
  <c r="AG20" i="18"/>
  <c r="AI20" i="18" s="1"/>
  <c r="AC20" i="18"/>
  <c r="W20" i="18"/>
  <c r="Y20" i="18" s="1"/>
  <c r="AG19" i="18"/>
  <c r="AI19" i="18" s="1"/>
  <c r="AC19" i="18"/>
  <c r="W19" i="18"/>
  <c r="Y19" i="18" s="1"/>
  <c r="AG18" i="18"/>
  <c r="AI18" i="18" s="1"/>
  <c r="AC18" i="18"/>
  <c r="W18" i="18"/>
  <c r="Y18" i="18" s="1"/>
  <c r="AG17" i="18"/>
  <c r="AI17" i="18" s="1"/>
  <c r="AC17" i="18"/>
  <c r="W17" i="18"/>
  <c r="Y17" i="18" s="1"/>
  <c r="AG16" i="18"/>
  <c r="AI16" i="18" s="1"/>
  <c r="AC16" i="18"/>
  <c r="W16" i="18"/>
  <c r="Y16" i="18" s="1"/>
  <c r="AG15" i="18"/>
  <c r="AI15" i="18" s="1"/>
  <c r="AC15" i="18"/>
  <c r="W15" i="18"/>
  <c r="Y15" i="18" s="1"/>
  <c r="AG14" i="18"/>
  <c r="AC14" i="18"/>
  <c r="AG13" i="18"/>
  <c r="AC13" i="18"/>
  <c r="AG12" i="18"/>
  <c r="AI12" i="18" s="1"/>
  <c r="AC12" i="18"/>
  <c r="AG11" i="18"/>
  <c r="AI11" i="18" s="1"/>
  <c r="AG10" i="18"/>
  <c r="AI10" i="18" s="1"/>
  <c r="AG9" i="18"/>
  <c r="AI9" i="18" s="1"/>
  <c r="AG8" i="18"/>
  <c r="AI8" i="18" s="1"/>
  <c r="AG7" i="18"/>
  <c r="AI7" i="18" s="1"/>
  <c r="AG6" i="18"/>
  <c r="AI6" i="18" s="1"/>
  <c r="AG5" i="18"/>
  <c r="AI5" i="18" s="1"/>
  <c r="AG4" i="18"/>
  <c r="AI4" i="18" s="1"/>
  <c r="AG3" i="18"/>
  <c r="AG44" i="15"/>
  <c r="M39" i="15"/>
  <c r="O39" i="15" s="1"/>
  <c r="M35" i="15"/>
  <c r="O35" i="15" s="1"/>
  <c r="M31" i="15"/>
  <c r="O31" i="15" s="1"/>
  <c r="C55" i="15"/>
  <c r="E55" i="15" s="1"/>
  <c r="AG55" i="15"/>
  <c r="AI55" i="15" s="1"/>
  <c r="AC55" i="15"/>
  <c r="W55" i="15"/>
  <c r="Y55" i="15" s="1"/>
  <c r="S55" i="15"/>
  <c r="M55" i="15"/>
  <c r="O55" i="15" s="1"/>
  <c r="I55" i="15"/>
  <c r="AG54" i="15"/>
  <c r="AI54" i="15" s="1"/>
  <c r="AC54" i="15"/>
  <c r="W54" i="15"/>
  <c r="Y54" i="15" s="1"/>
  <c r="S54" i="15"/>
  <c r="M54" i="15"/>
  <c r="O54" i="15" s="1"/>
  <c r="I54" i="15"/>
  <c r="C54" i="15"/>
  <c r="E54" i="15" s="1"/>
  <c r="AG53" i="15"/>
  <c r="AI53" i="15" s="1"/>
  <c r="AC53" i="15"/>
  <c r="W53" i="15"/>
  <c r="Y53" i="15" s="1"/>
  <c r="S53" i="15"/>
  <c r="M53" i="15"/>
  <c r="O53" i="15" s="1"/>
  <c r="I53" i="15"/>
  <c r="C53" i="15"/>
  <c r="E53" i="15" s="1"/>
  <c r="AG52" i="15"/>
  <c r="AI52" i="15" s="1"/>
  <c r="AC52" i="15"/>
  <c r="W52" i="15"/>
  <c r="Y52" i="15" s="1"/>
  <c r="S52" i="15"/>
  <c r="M52" i="15"/>
  <c r="O52" i="15" s="1"/>
  <c r="I52" i="15"/>
  <c r="C52" i="15"/>
  <c r="E52" i="15" s="1"/>
  <c r="AG51" i="15"/>
  <c r="AI51" i="15" s="1"/>
  <c r="AC51" i="15"/>
  <c r="W51" i="15"/>
  <c r="Y51" i="15" s="1"/>
  <c r="S51" i="15"/>
  <c r="M51" i="15"/>
  <c r="O51" i="15" s="1"/>
  <c r="I51" i="15"/>
  <c r="C51" i="15"/>
  <c r="E51" i="15" s="1"/>
  <c r="AG50" i="15"/>
  <c r="AI50" i="15" s="1"/>
  <c r="AC50" i="15"/>
  <c r="W50" i="15"/>
  <c r="Y50" i="15" s="1"/>
  <c r="S50" i="15"/>
  <c r="M50" i="15"/>
  <c r="O50" i="15" s="1"/>
  <c r="I50" i="15"/>
  <c r="C50" i="15"/>
  <c r="E50" i="15" s="1"/>
  <c r="AG49" i="15"/>
  <c r="AI49" i="15" s="1"/>
  <c r="AC49" i="15"/>
  <c r="W49" i="15"/>
  <c r="Y49" i="15" s="1"/>
  <c r="S49" i="15"/>
  <c r="M49" i="15"/>
  <c r="O49" i="15" s="1"/>
  <c r="I49" i="15"/>
  <c r="C49" i="15"/>
  <c r="E49" i="15" s="1"/>
  <c r="AG48" i="15"/>
  <c r="AI48" i="15" s="1"/>
  <c r="AC48" i="15"/>
  <c r="W48" i="15"/>
  <c r="Y48" i="15" s="1"/>
  <c r="S48" i="15"/>
  <c r="M48" i="15"/>
  <c r="O48" i="15" s="1"/>
  <c r="I48" i="15"/>
  <c r="C48" i="15"/>
  <c r="E48" i="15" s="1"/>
  <c r="AG47" i="15"/>
  <c r="AI47" i="15" s="1"/>
  <c r="AC47" i="15"/>
  <c r="W47" i="15"/>
  <c r="Y47" i="15" s="1"/>
  <c r="S47" i="15"/>
  <c r="M47" i="15"/>
  <c r="O47" i="15" s="1"/>
  <c r="I47" i="15"/>
  <c r="C47" i="15"/>
  <c r="E47" i="15" s="1"/>
  <c r="AG46" i="15"/>
  <c r="AI46" i="15" s="1"/>
  <c r="AC46" i="15"/>
  <c r="W46" i="15"/>
  <c r="Y46" i="15" s="1"/>
  <c r="S46" i="15"/>
  <c r="M46" i="15"/>
  <c r="O46" i="15" s="1"/>
  <c r="I46" i="15"/>
  <c r="C46" i="15"/>
  <c r="E46" i="15" s="1"/>
  <c r="AG45" i="15"/>
  <c r="AC45" i="15"/>
  <c r="W45" i="15"/>
  <c r="I45" i="15"/>
  <c r="AG43" i="15"/>
  <c r="AC44" i="15"/>
  <c r="W44" i="15"/>
  <c r="I44" i="15"/>
  <c r="AG42" i="15"/>
  <c r="AC43" i="15"/>
  <c r="W43" i="15"/>
  <c r="I43" i="15"/>
  <c r="AG41" i="15"/>
  <c r="AC42" i="15"/>
  <c r="W42" i="15"/>
  <c r="I42" i="15"/>
  <c r="AG40" i="15"/>
  <c r="AC41" i="15"/>
  <c r="W41" i="15"/>
  <c r="I41" i="15"/>
  <c r="I40" i="15"/>
  <c r="AG39" i="15"/>
  <c r="AI39" i="15" s="1"/>
  <c r="AC39" i="15"/>
  <c r="W39" i="15"/>
  <c r="Y39" i="15" s="1"/>
  <c r="S39" i="15"/>
  <c r="I39" i="15"/>
  <c r="AG38" i="15"/>
  <c r="AI38" i="15" s="1"/>
  <c r="AC38" i="15"/>
  <c r="W38" i="15"/>
  <c r="Y38" i="15" s="1"/>
  <c r="S38" i="15"/>
  <c r="M38" i="15"/>
  <c r="O38" i="15" s="1"/>
  <c r="AG37" i="15"/>
  <c r="AI37" i="15" s="1"/>
  <c r="AC37" i="15"/>
  <c r="W37" i="15"/>
  <c r="Y37" i="15" s="1"/>
  <c r="S37" i="15"/>
  <c r="M37" i="15"/>
  <c r="O37" i="15" s="1"/>
  <c r="AG36" i="15"/>
  <c r="AI36" i="15" s="1"/>
  <c r="AC36" i="15"/>
  <c r="W36" i="15"/>
  <c r="Y36" i="15" s="1"/>
  <c r="S36" i="15"/>
  <c r="M36" i="15"/>
  <c r="O36" i="15" s="1"/>
  <c r="AG35" i="15"/>
  <c r="AI35" i="15" s="1"/>
  <c r="AC35" i="15"/>
  <c r="W35" i="15"/>
  <c r="Y35" i="15" s="1"/>
  <c r="S35" i="15"/>
  <c r="AG34" i="15"/>
  <c r="AI34" i="15" s="1"/>
  <c r="AC34" i="15"/>
  <c r="W34" i="15"/>
  <c r="Y34" i="15" s="1"/>
  <c r="S34" i="15"/>
  <c r="M34" i="15"/>
  <c r="O34" i="15" s="1"/>
  <c r="AG33" i="15"/>
  <c r="AI33" i="15" s="1"/>
  <c r="AC33" i="15"/>
  <c r="W33" i="15"/>
  <c r="Y33" i="15" s="1"/>
  <c r="S33" i="15"/>
  <c r="M33" i="15"/>
  <c r="O33" i="15" s="1"/>
  <c r="AG32" i="15"/>
  <c r="AI32" i="15" s="1"/>
  <c r="AC32" i="15"/>
  <c r="W32" i="15"/>
  <c r="Y32" i="15" s="1"/>
  <c r="S32" i="15"/>
  <c r="M32" i="15"/>
  <c r="O32" i="15" s="1"/>
  <c r="AG31" i="15"/>
  <c r="AI31" i="15" s="1"/>
  <c r="AC31" i="15"/>
  <c r="W31" i="15"/>
  <c r="Y31" i="15" s="1"/>
  <c r="S31" i="15"/>
  <c r="AG30" i="15"/>
  <c r="AI30" i="15" s="1"/>
  <c r="AC30" i="15"/>
  <c r="W30" i="15"/>
  <c r="Y30" i="15" s="1"/>
  <c r="S30" i="15"/>
  <c r="M30" i="15"/>
  <c r="O30" i="15" s="1"/>
  <c r="AG29" i="15"/>
  <c r="AC29" i="15"/>
  <c r="W29" i="15"/>
  <c r="S29" i="15"/>
  <c r="AG28" i="15"/>
  <c r="AC28" i="15"/>
  <c r="W28" i="15"/>
  <c r="S28" i="15"/>
  <c r="AG27" i="15"/>
  <c r="AC27" i="15"/>
  <c r="W27" i="15"/>
  <c r="S27" i="15"/>
  <c r="AG26" i="15"/>
  <c r="AC26" i="15"/>
  <c r="W26" i="15"/>
  <c r="S26" i="15"/>
  <c r="AG25" i="15"/>
  <c r="AC25" i="15"/>
  <c r="W25" i="15"/>
  <c r="S25" i="15"/>
  <c r="AG24" i="15"/>
  <c r="AI24" i="15" s="1"/>
  <c r="AC24" i="15"/>
  <c r="W24" i="15"/>
  <c r="Y24" i="15" s="1"/>
  <c r="S24" i="15"/>
  <c r="AG23" i="15"/>
  <c r="AI23" i="15" s="1"/>
  <c r="AC23" i="15"/>
  <c r="W23" i="15"/>
  <c r="Y23" i="15" s="1"/>
  <c r="S23" i="15"/>
  <c r="AG22" i="15"/>
  <c r="AI22" i="15" s="1"/>
  <c r="AC22" i="15"/>
  <c r="W22" i="15"/>
  <c r="Y22" i="15" s="1"/>
  <c r="AG21" i="15"/>
  <c r="AI21" i="15" s="1"/>
  <c r="AC21" i="15"/>
  <c r="W21" i="15"/>
  <c r="Y21" i="15" s="1"/>
  <c r="AG20" i="15"/>
  <c r="AI20" i="15" s="1"/>
  <c r="AC20" i="15"/>
  <c r="W20" i="15"/>
  <c r="Y20" i="15" s="1"/>
  <c r="AG19" i="15"/>
  <c r="AI19" i="15" s="1"/>
  <c r="AC19" i="15"/>
  <c r="W19" i="15"/>
  <c r="Y19" i="15" s="1"/>
  <c r="AG18" i="15"/>
  <c r="AI18" i="15" s="1"/>
  <c r="AC18" i="15"/>
  <c r="W18" i="15"/>
  <c r="Y18" i="15" s="1"/>
  <c r="AG17" i="15"/>
  <c r="AI17" i="15" s="1"/>
  <c r="AC17" i="15"/>
  <c r="W17" i="15"/>
  <c r="Y17" i="15" s="1"/>
  <c r="AG16" i="15"/>
  <c r="AI16" i="15" s="1"/>
  <c r="AC16" i="15"/>
  <c r="W16" i="15"/>
  <c r="Y16" i="15" s="1"/>
  <c r="AG15" i="15"/>
  <c r="AI15" i="15" s="1"/>
  <c r="AC15" i="15"/>
  <c r="W15" i="15"/>
  <c r="AG14" i="15"/>
  <c r="AC14" i="15"/>
  <c r="AG13" i="15"/>
  <c r="AC13" i="15"/>
  <c r="AG12" i="15"/>
  <c r="AI12" i="15" s="1"/>
  <c r="AC12" i="15"/>
  <c r="AG11" i="15"/>
  <c r="AI11" i="15" s="1"/>
  <c r="AG10" i="15"/>
  <c r="AI10" i="15" s="1"/>
  <c r="AG9" i="15"/>
  <c r="AI9" i="15" s="1"/>
  <c r="AG8" i="15"/>
  <c r="AI8" i="15" s="1"/>
  <c r="AG7" i="15"/>
  <c r="AI7" i="15" s="1"/>
  <c r="AG6" i="15"/>
  <c r="AI6" i="15" s="1"/>
  <c r="AG5" i="15"/>
  <c r="AI5" i="15" s="1"/>
  <c r="AG4" i="15"/>
  <c r="AI4" i="15" s="1"/>
  <c r="AG3" i="15"/>
  <c r="Y58" i="15" l="1"/>
  <c r="AI58" i="19"/>
  <c r="Y58" i="19"/>
  <c r="O58" i="19"/>
  <c r="E56" i="19"/>
  <c r="Y15" i="19"/>
  <c r="Y56" i="19" s="1"/>
  <c r="O30" i="19"/>
  <c r="O56" i="19" s="1"/>
  <c r="E58" i="19"/>
  <c r="AI3" i="19"/>
  <c r="AI56" i="19" s="1"/>
  <c r="AI57" i="18"/>
  <c r="Y57" i="18"/>
  <c r="O58" i="18"/>
  <c r="E58" i="18"/>
  <c r="Y55" i="18"/>
  <c r="O39" i="18"/>
  <c r="O56" i="18" s="1"/>
  <c r="E48" i="18"/>
  <c r="E56" i="18" s="1"/>
  <c r="AI3" i="18"/>
  <c r="AI55" i="18" s="1"/>
  <c r="AI58" i="15"/>
  <c r="AI3" i="15"/>
  <c r="AI56" i="15" s="1"/>
  <c r="E56" i="15"/>
  <c r="O56" i="15"/>
  <c r="E58" i="15"/>
  <c r="O58" i="15"/>
  <c r="Y15" i="15"/>
  <c r="Y56" i="15" s="1"/>
</calcChain>
</file>

<file path=xl/sharedStrings.xml><?xml version="1.0" encoding="utf-8"?>
<sst xmlns="http://schemas.openxmlformats.org/spreadsheetml/2006/main" count="42" uniqueCount="5">
  <si>
    <t>Ce</t>
  </si>
  <si>
    <t>K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</si>
  <si>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</si>
  <si>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SMX</t>
  </si>
  <si>
    <t>Desv &lt;Ct&gt;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</si>
</sst>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70C0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1" fillId="0" borderId="0" xfId="3"/>
    <xf numFmtId="0" fontId="8" fillId="0" borderId="0" xfId="3" applyFont="1"/>
    <xf numFmtId="0" fontId="11" fillId="0" borderId="0" xfId="0" applyFont="1"/>
    <xf numFmtId="0" fontId="12" fillId="0" borderId="0" xfId="3" applyFont="1"/>
    <xf numFmtId="0" fontId="4" fillId="0" borderId="0" xfId="3" applyFont="1"/>
    <xf numFmtId="2" fontId="1" fillId="0" borderId="0" xfId="3" applyNumberFormat="1"/>
    <xf numFmtId="2" fontId="13" fillId="0" borderId="0" xfId="0" applyNumberFormat="1" applyFont="1"/>
    <xf numFmtId="0" fontId="7" fillId="0" borderId="0" xfId="3" applyFont="1"/>
    <xf numFmtId="0" fontId="4" fillId="0" borderId="0" xfId="0" applyFont="1"/>
    <xf numFmtId="2" fontId="14" fillId="0" borderId="8" xfId="3" applyNumberFormat="1" applyFont="1" applyBorder="1"/>
    <xf numFmtId="2" fontId="13" fillId="0" borderId="9" xfId="0" applyNumberFormat="1" applyFont="1" applyBorder="1"/>
    <xf numFmtId="0" fontId="7" fillId="0" borderId="10" xfId="3" applyFont="1" applyBorder="1"/>
    <xf numFmtId="0" fontId="7" fillId="0" borderId="9" xfId="3" applyFont="1" applyBorder="1"/>
    <xf numFmtId="0" fontId="1" fillId="0" borderId="9" xfId="3" applyBorder="1"/>
    <xf numFmtId="0" fontId="1" fillId="0" borderId="10" xfId="3" applyBorder="1"/>
    <xf numFmtId="2" fontId="14" fillId="0" borderId="2" xfId="3" applyNumberFormat="1" applyFont="1" applyBorder="1"/>
    <xf numFmtId="0" fontId="7" fillId="0" borderId="3" xfId="3" applyFont="1" applyBorder="1"/>
    <xf numFmtId="0" fontId="1" fillId="0" borderId="3" xfId="3" applyBorder="1"/>
    <xf numFmtId="2" fontId="15" fillId="0" borderId="0" xfId="0" applyNumberFormat="1" applyFont="1"/>
    <xf numFmtId="0" fontId="16" fillId="0" borderId="0" xfId="3" applyFont="1"/>
    <xf numFmtId="2" fontId="10" fillId="0" borderId="0" xfId="3" applyNumberFormat="1" applyFont="1"/>
    <xf numFmtId="0" fontId="13" fillId="0" borderId="0" xfId="0" applyFont="1"/>
    <xf numFmtId="0" fontId="1" fillId="0" borderId="2" xfId="3" applyBorder="1"/>
    <xf numFmtId="2" fontId="17" fillId="0" borderId="0" xfId="3" applyNumberFormat="1" applyFont="1"/>
    <xf numFmtId="2" fontId="18" fillId="0" borderId="8" xfId="3" applyNumberFormat="1" applyFont="1" applyBorder="1"/>
    <xf numFmtId="2" fontId="19" fillId="0" borderId="9" xfId="0" applyNumberFormat="1" applyFont="1" applyBorder="1"/>
    <xf numFmtId="2" fontId="18" fillId="0" borderId="2" xfId="3" applyNumberFormat="1" applyFont="1" applyBorder="1"/>
    <xf numFmtId="2" fontId="19" fillId="0" borderId="0" xfId="0" applyNumberFormat="1" applyFont="1"/>
    <xf numFmtId="2" fontId="11" fillId="0" borderId="0" xfId="3" applyNumberFormat="1" applyFont="1"/>
    <xf numFmtId="0" fontId="19" fillId="0" borderId="0" xfId="0" applyFont="1"/>
    <xf numFmtId="0" fontId="1" fillId="0" borderId="8" xfId="3" applyBorder="1"/>
    <xf numFmtId="2" fontId="16" fillId="0" borderId="0" xfId="0" applyNumberFormat="1" applyFont="1"/>
    <xf numFmtId="2" fontId="4" fillId="0" borderId="0" xfId="3" applyNumberFormat="1" applyFont="1"/>
    <xf numFmtId="0" fontId="20" fillId="0" borderId="0" xfId="0" applyFont="1"/>
    <xf numFmtId="0" fontId="1" fillId="3" borderId="0" xfId="3" applyFill="1"/>
    <xf numFmtId="0" fontId="5" fillId="0" borderId="0" xfId="3" applyFont="1"/>
    <xf numFmtId="0" fontId="8" fillId="0" borderId="2" xfId="3" applyFont="1" applyBorder="1"/>
    <xf numFmtId="0" fontId="1" fillId="2" borderId="0" xfId="3" applyFill="1" applyAlignment="1">
      <alignment horizontal="right"/>
    </xf>
    <xf numFmtId="0" fontId="1" fillId="2" borderId="3" xfId="3" applyFill="1" applyBorder="1"/>
    <xf numFmtId="0" fontId="1" fillId="0" borderId="0" xfId="3" applyAlignment="1">
      <alignment horizontal="right"/>
    </xf>
    <xf numFmtId="0" fontId="1" fillId="0" borderId="1" xfId="3" applyBorder="1"/>
    <xf numFmtId="164" fontId="4" fillId="2" borderId="4" xfId="3" applyNumberFormat="1" applyFont="1" applyFill="1" applyBorder="1" applyAlignment="1">
      <alignment horizontal="right"/>
    </xf>
    <xf numFmtId="2" fontId="4" fillId="2" borderId="4" xfId="3" applyNumberFormat="1" applyFont="1" applyFill="1" applyBorder="1" applyAlignment="1">
      <alignment horizontal="right"/>
    </xf>
    <xf numFmtId="0" fontId="4" fillId="2" borderId="11" xfId="3" applyFont="1" applyFill="1" applyBorder="1"/>
    <xf numFmtId="0" fontId="4" fillId="2" borderId="4" xfId="3" applyFont="1" applyFill="1" applyBorder="1"/>
    <xf numFmtId="0" fontId="1" fillId="0" borderId="5" xfId="3" applyBorder="1"/>
    <xf numFmtId="0" fontId="1" fillId="0" borderId="6" xfId="3" applyBorder="1"/>
    <xf numFmtId="0" fontId="1" fillId="0" borderId="7" xfId="3" applyBorder="1"/>
    <xf numFmtId="0" fontId="8" fillId="0" borderId="5" xfId="3" applyFont="1" applyBorder="1"/>
    <xf numFmtId="0" fontId="9" fillId="0" borderId="0" xfId="0" applyFont="1"/>
    <xf numFmtId="2" fontId="0" fillId="0" borderId="0" xfId="0" applyNumberFormat="1"/>
    <xf numFmtId="0" fontId="21" fillId="0" borderId="0" xfId="0" applyFont="1"/>
  </cellXfs>
  <cellStyles count="4">
    <cellStyle name="Normal" xfId="0" builtinId="0"/>
    <cellStyle name="Normal 2" xfId="1" xr:uid="{00000000-0005-0000-0000-000001000000}"/>
    <cellStyle name="Normal 2 2" xfId="2" xr:uid="{2F39EF20-B1EF-DE40-AEDB-407C6CEC4398}"/>
    <cellStyle name="Normal 2 3" xfId="3" xr:uid="{B5B1F878-5453-1A44-9131-11BCC142CF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7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4D2-824B-9162-280F5DBA30E6}"/>
              </c:ext>
            </c:extLst>
          </c:dPt>
          <c:xVal>
            <c:numRef>
              <c:f>TET!$AE$3:$AE$55</c:f>
              <c:numCache>
                <c:formatCode>0.00</c:formatCode>
                <c:ptCount val="53"/>
                <c:pt idx="0">
                  <c:v>3853.127581666603</c:v>
                </c:pt>
                <c:pt idx="1">
                  <c:v>3829.127581666603</c:v>
                </c:pt>
                <c:pt idx="2">
                  <c:v>3805.127581666603</c:v>
                </c:pt>
                <c:pt idx="3">
                  <c:v>3781.127581666603</c:v>
                </c:pt>
                <c:pt idx="4">
                  <c:v>3765.127581666603</c:v>
                </c:pt>
                <c:pt idx="5">
                  <c:v>3761.127581666603</c:v>
                </c:pt>
                <c:pt idx="6">
                  <c:v>3759.127581666603</c:v>
                </c:pt>
                <c:pt idx="7">
                  <c:v>3758.127581666603</c:v>
                </c:pt>
                <c:pt idx="8">
                  <c:v>3757.627581666603</c:v>
                </c:pt>
                <c:pt idx="9" formatCode="General">
                  <c:v>3757.127581666603</c:v>
                </c:pt>
                <c:pt idx="10" formatCode="General">
                  <c:v>3500</c:v>
                </c:pt>
                <c:pt idx="11" formatCode="General">
                  <c:v>3000</c:v>
                </c:pt>
                <c:pt idx="12">
                  <c:v>2311.0903108549815</c:v>
                </c:pt>
                <c:pt idx="13">
                  <c:v>2287.0903108549815</c:v>
                </c:pt>
                <c:pt idx="14">
                  <c:v>2263.0903108549815</c:v>
                </c:pt>
                <c:pt idx="15">
                  <c:v>2239.0903108549815</c:v>
                </c:pt>
                <c:pt idx="16">
                  <c:v>2223.0903108549815</c:v>
                </c:pt>
                <c:pt idx="17">
                  <c:v>2219.0903108549815</c:v>
                </c:pt>
                <c:pt idx="18">
                  <c:v>2217.0903108549815</c:v>
                </c:pt>
                <c:pt idx="19">
                  <c:v>2216.0903108549815</c:v>
                </c:pt>
                <c:pt idx="20">
                  <c:v>2215.5903108549815</c:v>
                </c:pt>
                <c:pt idx="21" formatCode="General">
                  <c:v>2215.0903108549815</c:v>
                </c:pt>
                <c:pt idx="22" formatCode="General">
                  <c:v>2000</c:v>
                </c:pt>
                <c:pt idx="23" formatCode="General">
                  <c:v>1800</c:v>
                </c:pt>
                <c:pt idx="24" formatCode="General">
                  <c:v>1600</c:v>
                </c:pt>
                <c:pt idx="25" formatCode="General">
                  <c:v>1400</c:v>
                </c:pt>
                <c:pt idx="26" formatCode="General">
                  <c:v>1200</c:v>
                </c:pt>
                <c:pt idx="27">
                  <c:v>814.51470004590249</c:v>
                </c:pt>
                <c:pt idx="28">
                  <c:v>790.51470004590249</c:v>
                </c:pt>
                <c:pt idx="29">
                  <c:v>766.51470004590249</c:v>
                </c:pt>
                <c:pt idx="30">
                  <c:v>742.51470004590249</c:v>
                </c:pt>
                <c:pt idx="31">
                  <c:v>726.51470004590249</c:v>
                </c:pt>
                <c:pt idx="32">
                  <c:v>722.51470004590249</c:v>
                </c:pt>
                <c:pt idx="33">
                  <c:v>720.51470004590249</c:v>
                </c:pt>
                <c:pt idx="34">
                  <c:v>719.51470004590249</c:v>
                </c:pt>
                <c:pt idx="35">
                  <c:v>719.01470004590249</c:v>
                </c:pt>
                <c:pt idx="36">
                  <c:v>718.51470004590249</c:v>
                </c:pt>
                <c:pt idx="37" formatCode="General">
                  <c:v>700</c:v>
                </c:pt>
                <c:pt idx="38" formatCode="General">
                  <c:v>600</c:v>
                </c:pt>
                <c:pt idx="39" formatCode="General">
                  <c:v>500</c:v>
                </c:pt>
                <c:pt idx="40" formatCode="General">
                  <c:v>400</c:v>
                </c:pt>
                <c:pt idx="41" formatCode="General">
                  <c:v>300</c:v>
                </c:pt>
                <c:pt idx="42" formatCode="General">
                  <c:v>200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TET!$AF$3:$AF$55</c:f>
              <c:numCache>
                <c:formatCode>0.00</c:formatCode>
                <c:ptCount val="53"/>
                <c:pt idx="0">
                  <c:v>9.4285562337963906</c:v>
                </c:pt>
                <c:pt idx="1">
                  <c:v>10.042620373810671</c:v>
                </c:pt>
                <c:pt idx="2">
                  <c:v>11.583258394056218</c:v>
                </c:pt>
                <c:pt idx="3">
                  <c:v>13.3655447410748</c:v>
                </c:pt>
                <c:pt idx="4">
                  <c:v>16.047886913671032</c:v>
                </c:pt>
                <c:pt idx="5">
                  <c:v>16.564241926662234</c:v>
                </c:pt>
                <c:pt idx="6">
                  <c:v>17.383606541380065</c:v>
                </c:pt>
                <c:pt idx="7">
                  <c:v>18.033172870107236</c:v>
                </c:pt>
                <c:pt idx="8">
                  <c:v>19.128774193813232</c:v>
                </c:pt>
                <c:pt idx="9" formatCode="General">
                  <c:v>20</c:v>
                </c:pt>
                <c:pt idx="12">
                  <c:v>78.308693180760727</c:v>
                </c:pt>
                <c:pt idx="13">
                  <c:v>79.973910630823568</c:v>
                </c:pt>
                <c:pt idx="14">
                  <c:v>81.163947651493274</c:v>
                </c:pt>
                <c:pt idx="15">
                  <c:v>84.364891639760842</c:v>
                </c:pt>
                <c:pt idx="16">
                  <c:v>88.199793254623998</c:v>
                </c:pt>
                <c:pt idx="17">
                  <c:v>89.472178972645949</c:v>
                </c:pt>
                <c:pt idx="18">
                  <c:v>95.415311874852364</c:v>
                </c:pt>
                <c:pt idx="19">
                  <c:v>97.641522642605423</c:v>
                </c:pt>
                <c:pt idx="20">
                  <c:v>99.355263290666628</c:v>
                </c:pt>
                <c:pt idx="21" formatCode="General">
                  <c:v>100</c:v>
                </c:pt>
                <c:pt idx="27" formatCode="General">
                  <c:v>430.10448066333129</c:v>
                </c:pt>
                <c:pt idx="28" formatCode="General">
                  <c:v>431.97848804679802</c:v>
                </c:pt>
                <c:pt idx="29" formatCode="General">
                  <c:v>442.53020861298432</c:v>
                </c:pt>
                <c:pt idx="30" formatCode="General">
                  <c:v>450.40051412390466</c:v>
                </c:pt>
                <c:pt idx="31" formatCode="General">
                  <c:v>455.91941049065434</c:v>
                </c:pt>
                <c:pt idx="32" formatCode="General">
                  <c:v>467.81927448399261</c:v>
                </c:pt>
                <c:pt idx="33" formatCode="General">
                  <c:v>471.839626159999</c:v>
                </c:pt>
                <c:pt idx="34" formatCode="General">
                  <c:v>478.55223947190206</c:v>
                </c:pt>
                <c:pt idx="35" formatCode="General">
                  <c:v>482.64501528211531</c:v>
                </c:pt>
                <c:pt idx="36" formatCode="General">
                  <c:v>500</c:v>
                </c:pt>
                <c:pt idx="43" formatCode="General">
                  <c:v>931.72640552757309</c:v>
                </c:pt>
                <c:pt idx="44" formatCode="General">
                  <c:v>934.72426036959303</c:v>
                </c:pt>
                <c:pt idx="45" formatCode="General">
                  <c:v>940.75128271869528</c:v>
                </c:pt>
                <c:pt idx="46" formatCode="General">
                  <c:v>946.38378176076537</c:v>
                </c:pt>
                <c:pt idx="47" formatCode="General">
                  <c:v>954.11641997499271</c:v>
                </c:pt>
                <c:pt idx="48" formatCode="General">
                  <c:v>960.23750496814307</c:v>
                </c:pt>
                <c:pt idx="49" formatCode="General">
                  <c:v>964.30420941019759</c:v>
                </c:pt>
                <c:pt idx="50" formatCode="General">
                  <c:v>977.94259644466001</c:v>
                </c:pt>
                <c:pt idx="51" formatCode="General">
                  <c:v>988.43187937315281</c:v>
                </c:pt>
                <c:pt idx="52" formatCode="General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14-C046-BD5B-13CC057F6C7C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414-C046-BD5B-13CC057F6C7C}"/>
              </c:ext>
            </c:extLst>
          </c:dPt>
          <c:xVal>
            <c:numRef>
              <c:f>TET!$AE$3:$AE$55</c:f>
              <c:numCache>
                <c:formatCode>0.00</c:formatCode>
                <c:ptCount val="53"/>
                <c:pt idx="0">
                  <c:v>3853.127581666603</c:v>
                </c:pt>
                <c:pt idx="1">
                  <c:v>3829.127581666603</c:v>
                </c:pt>
                <c:pt idx="2">
                  <c:v>3805.127581666603</c:v>
                </c:pt>
                <c:pt idx="3">
                  <c:v>3781.127581666603</c:v>
                </c:pt>
                <c:pt idx="4">
                  <c:v>3765.127581666603</c:v>
                </c:pt>
                <c:pt idx="5">
                  <c:v>3761.127581666603</c:v>
                </c:pt>
                <c:pt idx="6">
                  <c:v>3759.127581666603</c:v>
                </c:pt>
                <c:pt idx="7">
                  <c:v>3758.127581666603</c:v>
                </c:pt>
                <c:pt idx="8">
                  <c:v>3757.627581666603</c:v>
                </c:pt>
                <c:pt idx="9" formatCode="General">
                  <c:v>3757.127581666603</c:v>
                </c:pt>
                <c:pt idx="10" formatCode="General">
                  <c:v>3500</c:v>
                </c:pt>
                <c:pt idx="11" formatCode="General">
                  <c:v>3000</c:v>
                </c:pt>
                <c:pt idx="12">
                  <c:v>2311.0903108549815</c:v>
                </c:pt>
                <c:pt idx="13">
                  <c:v>2287.0903108549815</c:v>
                </c:pt>
                <c:pt idx="14">
                  <c:v>2263.0903108549815</c:v>
                </c:pt>
                <c:pt idx="15">
                  <c:v>2239.0903108549815</c:v>
                </c:pt>
                <c:pt idx="16">
                  <c:v>2223.0903108549815</c:v>
                </c:pt>
                <c:pt idx="17">
                  <c:v>2219.0903108549815</c:v>
                </c:pt>
                <c:pt idx="18">
                  <c:v>2217.0903108549815</c:v>
                </c:pt>
                <c:pt idx="19">
                  <c:v>2216.0903108549815</c:v>
                </c:pt>
                <c:pt idx="20">
                  <c:v>2215.5903108549815</c:v>
                </c:pt>
                <c:pt idx="21" formatCode="General">
                  <c:v>2215.0903108549815</c:v>
                </c:pt>
                <c:pt idx="22" formatCode="General">
                  <c:v>2000</c:v>
                </c:pt>
                <c:pt idx="23" formatCode="General">
                  <c:v>1800</c:v>
                </c:pt>
                <c:pt idx="24" formatCode="General">
                  <c:v>1600</c:v>
                </c:pt>
                <c:pt idx="25" formatCode="General">
                  <c:v>1400</c:v>
                </c:pt>
                <c:pt idx="26" formatCode="General">
                  <c:v>1200</c:v>
                </c:pt>
                <c:pt idx="27">
                  <c:v>814.51470004590249</c:v>
                </c:pt>
                <c:pt idx="28">
                  <c:v>790.51470004590249</c:v>
                </c:pt>
                <c:pt idx="29">
                  <c:v>766.51470004590249</c:v>
                </c:pt>
                <c:pt idx="30">
                  <c:v>742.51470004590249</c:v>
                </c:pt>
                <c:pt idx="31">
                  <c:v>726.51470004590249</c:v>
                </c:pt>
                <c:pt idx="32">
                  <c:v>722.51470004590249</c:v>
                </c:pt>
                <c:pt idx="33">
                  <c:v>720.51470004590249</c:v>
                </c:pt>
                <c:pt idx="34">
                  <c:v>719.51470004590249</c:v>
                </c:pt>
                <c:pt idx="35">
                  <c:v>719.01470004590249</c:v>
                </c:pt>
                <c:pt idx="36">
                  <c:v>718.51470004590249</c:v>
                </c:pt>
                <c:pt idx="37" formatCode="General">
                  <c:v>700</c:v>
                </c:pt>
                <c:pt idx="38" formatCode="General">
                  <c:v>600</c:v>
                </c:pt>
                <c:pt idx="39" formatCode="General">
                  <c:v>500</c:v>
                </c:pt>
                <c:pt idx="40" formatCode="General">
                  <c:v>400</c:v>
                </c:pt>
                <c:pt idx="41" formatCode="General">
                  <c:v>300</c:v>
                </c:pt>
                <c:pt idx="42" formatCode="General">
                  <c:v>200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TET!$AG$3:$AG$55</c:f>
              <c:numCache>
                <c:formatCode>General</c:formatCode>
                <c:ptCount val="53"/>
                <c:pt idx="0">
                  <c:v>17.372195948588683</c:v>
                </c:pt>
                <c:pt idx="1">
                  <c:v>17.816325858531826</c:v>
                </c:pt>
                <c:pt idx="2">
                  <c:v>18.271810198133117</c:v>
                </c:pt>
                <c:pt idx="3">
                  <c:v>18.738939249740092</c:v>
                </c:pt>
                <c:pt idx="4">
                  <c:v>19.0569746049445</c:v>
                </c:pt>
                <c:pt idx="5">
                  <c:v>19.137323276521819</c:v>
                </c:pt>
                <c:pt idx="6">
                  <c:v>19.177624561492692</c:v>
                </c:pt>
                <c:pt idx="7">
                  <c:v>19.197807019241658</c:v>
                </c:pt>
                <c:pt idx="8">
                  <c:v>19.207906211697246</c:v>
                </c:pt>
                <c:pt idx="9">
                  <c:v>19.218010716930923</c:v>
                </c:pt>
                <c:pt idx="10">
                  <c:v>25.186438082422466</c:v>
                </c:pt>
                <c:pt idx="11">
                  <c:v>42.615884094328806</c:v>
                </c:pt>
                <c:pt idx="12">
                  <c:v>87.957320893309557</c:v>
                </c:pt>
                <c:pt idx="13">
                  <c:v>90.205999017986059</c:v>
                </c:pt>
                <c:pt idx="14">
                  <c:v>92.512165857155438</c:v>
                </c:pt>
                <c:pt idx="15">
                  <c:v>94.877291141971298</c:v>
                </c:pt>
                <c:pt idx="16">
                  <c:v>96.487538797242763</c:v>
                </c:pt>
                <c:pt idx="17">
                  <c:v>96.89435287591148</c:v>
                </c:pt>
                <c:pt idx="18">
                  <c:v>97.098402672787273</c:v>
                </c:pt>
                <c:pt idx="19">
                  <c:v>97.200588655370865</c:v>
                </c:pt>
                <c:pt idx="20">
                  <c:v>97.251721967141492</c:v>
                </c:pt>
                <c:pt idx="21">
                  <c:v>97.302882178086392</c:v>
                </c:pt>
                <c:pt idx="22">
                  <c:v>122.00594741993586</c:v>
                </c:pt>
                <c:pt idx="23">
                  <c:v>150.57154322440627</c:v>
                </c:pt>
                <c:pt idx="24">
                  <c:v>185.82528236057661</c:v>
                </c:pt>
                <c:pt idx="25">
                  <c:v>229.33307864769802</c:v>
                </c:pt>
                <c:pt idx="26">
                  <c:v>283.02747771413669</c:v>
                </c:pt>
                <c:pt idx="27">
                  <c:v>424.54325743052976</c:v>
                </c:pt>
                <c:pt idx="28">
                  <c:v>435.3969433576047</c:v>
                </c:pt>
                <c:pt idx="29">
                  <c:v>446.52810983852601</c:v>
                </c:pt>
                <c:pt idx="30">
                  <c:v>457.94385081891556</c:v>
                </c:pt>
                <c:pt idx="31">
                  <c:v>465.71602689130918</c:v>
                </c:pt>
                <c:pt idx="32">
                  <c:v>467.67959481689559</c:v>
                </c:pt>
                <c:pt idx="33">
                  <c:v>468.66448117500516</c:v>
                </c:pt>
                <c:pt idx="34">
                  <c:v>469.15770185827716</c:v>
                </c:pt>
                <c:pt idx="35">
                  <c:v>469.40450681461107</c:v>
                </c:pt>
                <c:pt idx="36">
                  <c:v>469.65144160508436</c:v>
                </c:pt>
                <c:pt idx="37">
                  <c:v>478.88733398128005</c:v>
                </c:pt>
                <c:pt idx="38">
                  <c:v>532.00326851828333</c:v>
                </c:pt>
                <c:pt idx="39">
                  <c:v>591.01057311572231</c:v>
                </c:pt>
                <c:pt idx="40">
                  <c:v>656.56269087860016</c:v>
                </c:pt>
                <c:pt idx="41">
                  <c:v>729.38554175297668</c:v>
                </c:pt>
                <c:pt idx="42">
                  <c:v>810.2855613168731</c:v>
                </c:pt>
                <c:pt idx="43">
                  <c:v>903.95391096769015</c:v>
                </c:pt>
                <c:pt idx="44">
                  <c:v>927.06399850405819</c:v>
                </c:pt>
                <c:pt idx="45">
                  <c:v>950.76490835941672</c:v>
                </c:pt>
                <c:pt idx="46">
                  <c:v>975.07174523694243</c:v>
                </c:pt>
                <c:pt idx="47">
                  <c:v>991.62056290016812</c:v>
                </c:pt>
                <c:pt idx="48">
                  <c:v>995.80146761298158</c:v>
                </c:pt>
                <c:pt idx="49">
                  <c:v>997.89852570939377</c:v>
                </c:pt>
                <c:pt idx="50">
                  <c:v>998.94871024962731</c:v>
                </c:pt>
                <c:pt idx="51">
                  <c:v>999.47421690088004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14-C046-BD5B-13CC057F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4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6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CIP!$AE$3:$AE$54</c:f>
              <c:numCache>
                <c:formatCode>0.00</c:formatCode>
                <c:ptCount val="52"/>
                <c:pt idx="0">
                  <c:v>3493.99429934204</c:v>
                </c:pt>
                <c:pt idx="1">
                  <c:v>3469.99429934204</c:v>
                </c:pt>
                <c:pt idx="2">
                  <c:v>3445.99429934204</c:v>
                </c:pt>
                <c:pt idx="3">
                  <c:v>3421.99429934204</c:v>
                </c:pt>
                <c:pt idx="4">
                  <c:v>3405.99429934204</c:v>
                </c:pt>
                <c:pt idx="5">
                  <c:v>3401.99429934204</c:v>
                </c:pt>
                <c:pt idx="6">
                  <c:v>3399.99429934204</c:v>
                </c:pt>
                <c:pt idx="7">
                  <c:v>3398.99429934204</c:v>
                </c:pt>
                <c:pt idx="8">
                  <c:v>3398.49429934204</c:v>
                </c:pt>
                <c:pt idx="9" formatCode="General">
                  <c:v>3397.99429934204</c:v>
                </c:pt>
                <c:pt idx="10" formatCode="General">
                  <c:v>3000</c:v>
                </c:pt>
                <c:pt idx="11" formatCode="General">
                  <c:v>2500</c:v>
                </c:pt>
                <c:pt idx="12">
                  <c:v>2094.8683032664044</c:v>
                </c:pt>
                <c:pt idx="13">
                  <c:v>2070.8683032664044</c:v>
                </c:pt>
                <c:pt idx="14">
                  <c:v>2046.8683032664044</c:v>
                </c:pt>
                <c:pt idx="15">
                  <c:v>2022.8683032664044</c:v>
                </c:pt>
                <c:pt idx="16">
                  <c:v>2006.8683032664044</c:v>
                </c:pt>
                <c:pt idx="17">
                  <c:v>2002.8683032664044</c:v>
                </c:pt>
                <c:pt idx="18">
                  <c:v>2000.8683032664044</c:v>
                </c:pt>
                <c:pt idx="19">
                  <c:v>1999.8683032664044</c:v>
                </c:pt>
                <c:pt idx="20">
                  <c:v>1999.3683032664044</c:v>
                </c:pt>
                <c:pt idx="21" formatCode="General">
                  <c:v>1998.8683032664044</c:v>
                </c:pt>
                <c:pt idx="22" formatCode="General">
                  <c:v>1800</c:v>
                </c:pt>
                <c:pt idx="23" formatCode="General">
                  <c:v>1600</c:v>
                </c:pt>
                <c:pt idx="24" formatCode="General">
                  <c:v>1400</c:v>
                </c:pt>
                <c:pt idx="25" formatCode="General">
                  <c:v>1200</c:v>
                </c:pt>
                <c:pt idx="26">
                  <c:v>759.80515080251621</c:v>
                </c:pt>
                <c:pt idx="27">
                  <c:v>735.80515080251621</c:v>
                </c:pt>
                <c:pt idx="28">
                  <c:v>711.80515080251621</c:v>
                </c:pt>
                <c:pt idx="29">
                  <c:v>687.80515080251621</c:v>
                </c:pt>
                <c:pt idx="30">
                  <c:v>671.80515080251621</c:v>
                </c:pt>
                <c:pt idx="31">
                  <c:v>667.80515080251621</c:v>
                </c:pt>
                <c:pt idx="32">
                  <c:v>665.80515080251621</c:v>
                </c:pt>
                <c:pt idx="33">
                  <c:v>664.80515080251621</c:v>
                </c:pt>
                <c:pt idx="34">
                  <c:v>664.30515080251621</c:v>
                </c:pt>
                <c:pt idx="35">
                  <c:v>663.80515080251621</c:v>
                </c:pt>
                <c:pt idx="36" formatCode="General">
                  <c:v>700</c:v>
                </c:pt>
                <c:pt idx="37" formatCode="General">
                  <c:v>600</c:v>
                </c:pt>
                <c:pt idx="38" formatCode="General">
                  <c:v>500</c:v>
                </c:pt>
                <c:pt idx="39" formatCode="General">
                  <c:v>400</c:v>
                </c:pt>
                <c:pt idx="40" formatCode="General">
                  <c:v>300</c:v>
                </c:pt>
                <c:pt idx="41" formatCode="General">
                  <c:v>200</c:v>
                </c:pt>
                <c:pt idx="42" formatCode="General">
                  <c:v>96</c:v>
                </c:pt>
                <c:pt idx="43" formatCode="General">
                  <c:v>72</c:v>
                </c:pt>
                <c:pt idx="44" formatCode="General">
                  <c:v>48</c:v>
                </c:pt>
                <c:pt idx="45" formatCode="General">
                  <c:v>24</c:v>
                </c:pt>
                <c:pt idx="46" formatCode="General">
                  <c:v>8</c:v>
                </c:pt>
                <c:pt idx="47" formatCode="General">
                  <c:v>4</c:v>
                </c:pt>
                <c:pt idx="48" formatCode="General">
                  <c:v>2</c:v>
                </c:pt>
                <c:pt idx="49" formatCode="General">
                  <c:v>1</c:v>
                </c:pt>
                <c:pt idx="50" formatCode="General">
                  <c:v>0.5</c:v>
                </c:pt>
                <c:pt idx="51" formatCode="General">
                  <c:v>0</c:v>
                </c:pt>
              </c:numCache>
            </c:numRef>
          </c:xVal>
          <c:yVal>
            <c:numRef>
              <c:f>CIP!$AF$3:$AF$54</c:f>
              <c:numCache>
                <c:formatCode>0.00</c:formatCode>
                <c:ptCount val="52"/>
                <c:pt idx="0">
                  <c:v>12.900642955957116</c:v>
                </c:pt>
                <c:pt idx="1">
                  <c:v>13.366080690874</c:v>
                </c:pt>
                <c:pt idx="2">
                  <c:v>14.113642933086055</c:v>
                </c:pt>
                <c:pt idx="3">
                  <c:v>15.2355776746763</c:v>
                </c:pt>
                <c:pt idx="4">
                  <c:v>15.742713032067201</c:v>
                </c:pt>
                <c:pt idx="5">
                  <c:v>17.45280568271939</c:v>
                </c:pt>
                <c:pt idx="6">
                  <c:v>18.336688916630802</c:v>
                </c:pt>
                <c:pt idx="7">
                  <c:v>18.776169361981264</c:v>
                </c:pt>
                <c:pt idx="8">
                  <c:v>19.532953842289441</c:v>
                </c:pt>
                <c:pt idx="9" formatCode="General">
                  <c:v>20</c:v>
                </c:pt>
                <c:pt idx="12">
                  <c:v>78.5751015643161</c:v>
                </c:pt>
                <c:pt idx="13">
                  <c:v>80.944957214275334</c:v>
                </c:pt>
                <c:pt idx="14">
                  <c:v>85.785528202308925</c:v>
                </c:pt>
                <c:pt idx="15">
                  <c:v>90.130992685009304</c:v>
                </c:pt>
                <c:pt idx="16">
                  <c:v>91.880338511911077</c:v>
                </c:pt>
                <c:pt idx="17">
                  <c:v>94.294130407951613</c:v>
                </c:pt>
                <c:pt idx="18">
                  <c:v>96.344314407980434</c:v>
                </c:pt>
                <c:pt idx="19">
                  <c:v>96.987746658419823</c:v>
                </c:pt>
                <c:pt idx="20">
                  <c:v>98.49918798693345</c:v>
                </c:pt>
                <c:pt idx="21" formatCode="General">
                  <c:v>100</c:v>
                </c:pt>
                <c:pt idx="26" formatCode="General">
                  <c:v>423.40566345683936</c:v>
                </c:pt>
                <c:pt idx="27" formatCode="General">
                  <c:v>426.35101279493097</c:v>
                </c:pt>
                <c:pt idx="28" formatCode="General">
                  <c:v>427.68037424187315</c:v>
                </c:pt>
                <c:pt idx="29" formatCode="General">
                  <c:v>441.26588106245134</c:v>
                </c:pt>
                <c:pt idx="30" formatCode="General">
                  <c:v>443.45795666807544</c:v>
                </c:pt>
                <c:pt idx="31" formatCode="General">
                  <c:v>450.54782489200034</c:v>
                </c:pt>
                <c:pt idx="32" formatCode="General">
                  <c:v>458.12465455313531</c:v>
                </c:pt>
                <c:pt idx="33" formatCode="General">
                  <c:v>469.37429622742735</c:v>
                </c:pt>
                <c:pt idx="34" formatCode="General">
                  <c:v>477.92158263004632</c:v>
                </c:pt>
                <c:pt idx="35" formatCode="General">
                  <c:v>500</c:v>
                </c:pt>
                <c:pt idx="42" formatCode="General">
                  <c:v>927.07106604840681</c:v>
                </c:pt>
                <c:pt idx="43" formatCode="General">
                  <c:v>931.01249711478238</c:v>
                </c:pt>
                <c:pt idx="44" formatCode="General">
                  <c:v>933.84265073144491</c:v>
                </c:pt>
                <c:pt idx="45" formatCode="General">
                  <c:v>939.59238825164505</c:v>
                </c:pt>
                <c:pt idx="46" formatCode="General">
                  <c:v>950.59904732465202</c:v>
                </c:pt>
                <c:pt idx="47" formatCode="General">
                  <c:v>958.2297981109981</c:v>
                </c:pt>
                <c:pt idx="48" formatCode="General">
                  <c:v>964.26234493341826</c:v>
                </c:pt>
                <c:pt idx="49" formatCode="General">
                  <c:v>967.10167376106199</c:v>
                </c:pt>
                <c:pt idx="50" formatCode="General">
                  <c:v>979.826634289955</c:v>
                </c:pt>
                <c:pt idx="51" formatCode="General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5E-3646-AD07-40017EB2537B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95E-3646-AD07-40017EB2537B}"/>
              </c:ext>
            </c:extLst>
          </c:dPt>
          <c:xVal>
            <c:numRef>
              <c:f>CIP!$AE$3:$AE$54</c:f>
              <c:numCache>
                <c:formatCode>0.00</c:formatCode>
                <c:ptCount val="52"/>
                <c:pt idx="0">
                  <c:v>3493.99429934204</c:v>
                </c:pt>
                <c:pt idx="1">
                  <c:v>3469.99429934204</c:v>
                </c:pt>
                <c:pt idx="2">
                  <c:v>3445.99429934204</c:v>
                </c:pt>
                <c:pt idx="3">
                  <c:v>3421.99429934204</c:v>
                </c:pt>
                <c:pt idx="4">
                  <c:v>3405.99429934204</c:v>
                </c:pt>
                <c:pt idx="5">
                  <c:v>3401.99429934204</c:v>
                </c:pt>
                <c:pt idx="6">
                  <c:v>3399.99429934204</c:v>
                </c:pt>
                <c:pt idx="7">
                  <c:v>3398.99429934204</c:v>
                </c:pt>
                <c:pt idx="8">
                  <c:v>3398.49429934204</c:v>
                </c:pt>
                <c:pt idx="9" formatCode="General">
                  <c:v>3397.99429934204</c:v>
                </c:pt>
                <c:pt idx="10" formatCode="General">
                  <c:v>3000</c:v>
                </c:pt>
                <c:pt idx="11" formatCode="General">
                  <c:v>2500</c:v>
                </c:pt>
                <c:pt idx="12">
                  <c:v>2094.8683032664044</c:v>
                </c:pt>
                <c:pt idx="13">
                  <c:v>2070.8683032664044</c:v>
                </c:pt>
                <c:pt idx="14">
                  <c:v>2046.8683032664044</c:v>
                </c:pt>
                <c:pt idx="15">
                  <c:v>2022.8683032664044</c:v>
                </c:pt>
                <c:pt idx="16">
                  <c:v>2006.8683032664044</c:v>
                </c:pt>
                <c:pt idx="17">
                  <c:v>2002.8683032664044</c:v>
                </c:pt>
                <c:pt idx="18">
                  <c:v>2000.8683032664044</c:v>
                </c:pt>
                <c:pt idx="19">
                  <c:v>1999.8683032664044</c:v>
                </c:pt>
                <c:pt idx="20">
                  <c:v>1999.3683032664044</c:v>
                </c:pt>
                <c:pt idx="21" formatCode="General">
                  <c:v>1998.8683032664044</c:v>
                </c:pt>
                <c:pt idx="22" formatCode="General">
                  <c:v>1800</c:v>
                </c:pt>
                <c:pt idx="23" formatCode="General">
                  <c:v>1600</c:v>
                </c:pt>
                <c:pt idx="24" formatCode="General">
                  <c:v>1400</c:v>
                </c:pt>
                <c:pt idx="25" formatCode="General">
                  <c:v>1200</c:v>
                </c:pt>
                <c:pt idx="26">
                  <c:v>759.80515080251621</c:v>
                </c:pt>
                <c:pt idx="27">
                  <c:v>735.80515080251621</c:v>
                </c:pt>
                <c:pt idx="28">
                  <c:v>711.80515080251621</c:v>
                </c:pt>
                <c:pt idx="29">
                  <c:v>687.80515080251621</c:v>
                </c:pt>
                <c:pt idx="30">
                  <c:v>671.80515080251621</c:v>
                </c:pt>
                <c:pt idx="31">
                  <c:v>667.80515080251621</c:v>
                </c:pt>
                <c:pt idx="32">
                  <c:v>665.80515080251621</c:v>
                </c:pt>
                <c:pt idx="33">
                  <c:v>664.80515080251621</c:v>
                </c:pt>
                <c:pt idx="34">
                  <c:v>664.30515080251621</c:v>
                </c:pt>
                <c:pt idx="35">
                  <c:v>663.80515080251621</c:v>
                </c:pt>
                <c:pt idx="36" formatCode="General">
                  <c:v>700</c:v>
                </c:pt>
                <c:pt idx="37" formatCode="General">
                  <c:v>600</c:v>
                </c:pt>
                <c:pt idx="38" formatCode="General">
                  <c:v>500</c:v>
                </c:pt>
                <c:pt idx="39" formatCode="General">
                  <c:v>400</c:v>
                </c:pt>
                <c:pt idx="40" formatCode="General">
                  <c:v>300</c:v>
                </c:pt>
                <c:pt idx="41" formatCode="General">
                  <c:v>200</c:v>
                </c:pt>
                <c:pt idx="42" formatCode="General">
                  <c:v>96</c:v>
                </c:pt>
                <c:pt idx="43" formatCode="General">
                  <c:v>72</c:v>
                </c:pt>
                <c:pt idx="44" formatCode="General">
                  <c:v>48</c:v>
                </c:pt>
                <c:pt idx="45" formatCode="General">
                  <c:v>24</c:v>
                </c:pt>
                <c:pt idx="46" formatCode="General">
                  <c:v>8</c:v>
                </c:pt>
                <c:pt idx="47" formatCode="General">
                  <c:v>4</c:v>
                </c:pt>
                <c:pt idx="48" formatCode="General">
                  <c:v>2</c:v>
                </c:pt>
                <c:pt idx="49" formatCode="General">
                  <c:v>1</c:v>
                </c:pt>
                <c:pt idx="50" formatCode="General">
                  <c:v>0.5</c:v>
                </c:pt>
                <c:pt idx="51" formatCode="General">
                  <c:v>0</c:v>
                </c:pt>
              </c:numCache>
            </c:numRef>
          </c:xVal>
          <c:yVal>
            <c:numRef>
              <c:f>CIP!$AG$3:$AG$54</c:f>
              <c:numCache>
                <c:formatCode>General</c:formatCode>
                <c:ptCount val="52"/>
                <c:pt idx="0">
                  <c:v>17.293002302034729</c:v>
                </c:pt>
                <c:pt idx="1">
                  <c:v>17.781743570824325</c:v>
                </c:pt>
                <c:pt idx="2">
                  <c:v>18.284297827297973</c:v>
                </c:pt>
                <c:pt idx="3">
                  <c:v>18.801055459255782</c:v>
                </c:pt>
                <c:pt idx="4">
                  <c:v>19.153649080623818</c:v>
                </c:pt>
                <c:pt idx="5">
                  <c:v>19.24282588661486</c:v>
                </c:pt>
                <c:pt idx="6">
                  <c:v>19.287569867194048</c:v>
                </c:pt>
                <c:pt idx="7">
                  <c:v>19.309980857380761</c:v>
                </c:pt>
                <c:pt idx="8">
                  <c:v>19.32119611566479</c:v>
                </c:pt>
                <c:pt idx="9">
                  <c:v>19.332417887783254</c:v>
                </c:pt>
                <c:pt idx="10">
                  <c:v>30.690716877969876</c:v>
                </c:pt>
                <c:pt idx="11">
                  <c:v>54.849481613838286</c:v>
                </c:pt>
                <c:pt idx="12">
                  <c:v>87.799692865494208</c:v>
                </c:pt>
                <c:pt idx="13">
                  <c:v>90.281120470773004</c:v>
                </c:pt>
                <c:pt idx="14">
                  <c:v>92.832679106802374</c:v>
                </c:pt>
                <c:pt idx="15">
                  <c:v>95.456350842881321</c:v>
                </c:pt>
                <c:pt idx="16">
                  <c:v>97.246532277067757</c:v>
                </c:pt>
                <c:pt idx="17">
                  <c:v>97.699299011263932</c:v>
                </c:pt>
                <c:pt idx="18">
                  <c:v>97.926472273825169</c:v>
                </c:pt>
                <c:pt idx="19">
                  <c:v>98.04025691462023</c:v>
                </c:pt>
                <c:pt idx="20">
                  <c:v>98.097198804498348</c:v>
                </c:pt>
                <c:pt idx="21">
                  <c:v>98.154173766289233</c:v>
                </c:pt>
                <c:pt idx="22">
                  <c:v>123.65287537202218</c:v>
                </c:pt>
                <c:pt idx="23">
                  <c:v>155.98053928276715</c:v>
                </c:pt>
                <c:pt idx="24">
                  <c:v>196.75991004450009</c:v>
                </c:pt>
                <c:pt idx="25">
                  <c:v>248.20059206576272</c:v>
                </c:pt>
                <c:pt idx="26">
                  <c:v>413.81546485116024</c:v>
                </c:pt>
                <c:pt idx="27">
                  <c:v>425.51087157138699</c:v>
                </c:pt>
                <c:pt idx="28">
                  <c:v>437.53681823023294</c:v>
                </c:pt>
                <c:pt idx="29">
                  <c:v>449.90264667049439</c:v>
                </c:pt>
                <c:pt idx="30">
                  <c:v>458.34008805756918</c:v>
                </c:pt>
                <c:pt idx="31">
                  <c:v>460.47405767028266</c:v>
                </c:pt>
                <c:pt idx="32">
                  <c:v>461.54476539351521</c:v>
                </c:pt>
                <c:pt idx="33">
                  <c:v>462.08105250895716</c:v>
                </c:pt>
                <c:pt idx="34">
                  <c:v>462.34942969639809</c:v>
                </c:pt>
                <c:pt idx="35">
                  <c:v>462.61796275760696</c:v>
                </c:pt>
                <c:pt idx="36">
                  <c:v>443.57627308558796</c:v>
                </c:pt>
                <c:pt idx="37">
                  <c:v>498.19734249167038</c:v>
                </c:pt>
                <c:pt idx="38">
                  <c:v>559.54433797650961</c:v>
                </c:pt>
                <c:pt idx="39">
                  <c:v>628.44547623576523</c:v>
                </c:pt>
                <c:pt idx="40">
                  <c:v>705.83095886456442</c:v>
                </c:pt>
                <c:pt idx="41">
                  <c:v>792.74553056814216</c:v>
                </c:pt>
                <c:pt idx="42">
                  <c:v>894.50799183079448</c:v>
                </c:pt>
                <c:pt idx="43">
                  <c:v>919.78890969769259</c:v>
                </c:pt>
                <c:pt idx="44">
                  <c:v>945.78432627676511</c:v>
                </c:pt>
                <c:pt idx="45">
                  <c:v>972.51443499660456</c:v>
                </c:pt>
                <c:pt idx="46">
                  <c:v>990.75289970467645</c:v>
                </c:pt>
                <c:pt idx="47">
                  <c:v>995.36571153756165</c:v>
                </c:pt>
                <c:pt idx="48">
                  <c:v>997.68016495145457</c:v>
                </c:pt>
                <c:pt idx="49">
                  <c:v>998.83940898998105</c:v>
                </c:pt>
                <c:pt idx="50">
                  <c:v>999.4195360257778</c:v>
                </c:pt>
                <c:pt idx="51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5E-3646-AD07-40017EB2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4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37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FC3-5648-902B-45EFD11EE939}"/>
              </c:ext>
            </c:extLst>
          </c:dPt>
          <c:xVal>
            <c:numRef>
              <c:f>SDZ!$AE$3:$AE$55</c:f>
              <c:numCache>
                <c:formatCode>0.00</c:formatCode>
                <c:ptCount val="53"/>
                <c:pt idx="0">
                  <c:v>7467.4273408032223</c:v>
                </c:pt>
                <c:pt idx="1">
                  <c:v>7443.4273408032223</c:v>
                </c:pt>
                <c:pt idx="2">
                  <c:v>7419.4273408032223</c:v>
                </c:pt>
                <c:pt idx="3">
                  <c:v>7395.4273408032223</c:v>
                </c:pt>
                <c:pt idx="4">
                  <c:v>7379.4273408032223</c:v>
                </c:pt>
                <c:pt idx="5">
                  <c:v>7375.4273408032223</c:v>
                </c:pt>
                <c:pt idx="6">
                  <c:v>7373.4273408032223</c:v>
                </c:pt>
                <c:pt idx="7">
                  <c:v>7372.4273408032223</c:v>
                </c:pt>
                <c:pt idx="8">
                  <c:v>7371.9273408032223</c:v>
                </c:pt>
                <c:pt idx="9" formatCode="General">
                  <c:v>7371.4273408032223</c:v>
                </c:pt>
                <c:pt idx="10" formatCode="General">
                  <c:v>7000</c:v>
                </c:pt>
                <c:pt idx="11" formatCode="General">
                  <c:v>6500</c:v>
                </c:pt>
                <c:pt idx="12">
                  <c:v>4450.7427453725304</c:v>
                </c:pt>
                <c:pt idx="13">
                  <c:v>4426.7427453725304</c:v>
                </c:pt>
                <c:pt idx="14">
                  <c:v>4402.7427453725304</c:v>
                </c:pt>
                <c:pt idx="15">
                  <c:v>4378.7427453725304</c:v>
                </c:pt>
                <c:pt idx="16">
                  <c:v>4362.7427453725304</c:v>
                </c:pt>
                <c:pt idx="17">
                  <c:v>4358.7427453725304</c:v>
                </c:pt>
                <c:pt idx="18">
                  <c:v>4356.7427453725304</c:v>
                </c:pt>
                <c:pt idx="19">
                  <c:v>4355.7427453725304</c:v>
                </c:pt>
                <c:pt idx="20">
                  <c:v>4355.2427453725304</c:v>
                </c:pt>
                <c:pt idx="21" formatCode="General">
                  <c:v>4354.7427453725304</c:v>
                </c:pt>
                <c:pt idx="22" formatCode="General">
                  <c:v>4000</c:v>
                </c:pt>
                <c:pt idx="23" formatCode="General">
                  <c:v>3500</c:v>
                </c:pt>
                <c:pt idx="24" formatCode="General">
                  <c:v>3000</c:v>
                </c:pt>
                <c:pt idx="25" formatCode="General">
                  <c:v>2500</c:v>
                </c:pt>
                <c:pt idx="26" formatCode="General">
                  <c:v>2000</c:v>
                </c:pt>
                <c:pt idx="27" formatCode="General">
                  <c:v>1500</c:v>
                </c:pt>
                <c:pt idx="28">
                  <c:v>1425.7869093069801</c:v>
                </c:pt>
                <c:pt idx="29">
                  <c:v>1401.7869093069801</c:v>
                </c:pt>
                <c:pt idx="30">
                  <c:v>1377.7869093069801</c:v>
                </c:pt>
                <c:pt idx="31">
                  <c:v>1353.7869093069801</c:v>
                </c:pt>
                <c:pt idx="32">
                  <c:v>1337.7869093069801</c:v>
                </c:pt>
                <c:pt idx="33">
                  <c:v>1333.7869093069801</c:v>
                </c:pt>
                <c:pt idx="34">
                  <c:v>1331.7869093069801</c:v>
                </c:pt>
                <c:pt idx="35">
                  <c:v>1330.7869093069801</c:v>
                </c:pt>
                <c:pt idx="36">
                  <c:v>1330.2869093069801</c:v>
                </c:pt>
                <c:pt idx="37">
                  <c:v>1329.7869093069801</c:v>
                </c:pt>
                <c:pt idx="38" formatCode="General">
                  <c:v>1200</c:v>
                </c:pt>
                <c:pt idx="39" formatCode="General">
                  <c:v>1000</c:v>
                </c:pt>
                <c:pt idx="40" formatCode="General">
                  <c:v>800</c:v>
                </c:pt>
                <c:pt idx="41" formatCode="General">
                  <c:v>600</c:v>
                </c:pt>
                <c:pt idx="42" formatCode="General">
                  <c:v>400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SDZ!$AF$3:$AF$55</c:f>
              <c:numCache>
                <c:formatCode>0.00</c:formatCode>
                <c:ptCount val="53"/>
                <c:pt idx="0">
                  <c:v>17.497852900000002</c:v>
                </c:pt>
                <c:pt idx="1">
                  <c:v>17.7439459</c:v>
                </c:pt>
                <c:pt idx="2">
                  <c:v>18.133662000000001</c:v>
                </c:pt>
                <c:pt idx="3">
                  <c:v>18.398347099999999</c:v>
                </c:pt>
                <c:pt idx="4">
                  <c:v>18.758074400000002</c:v>
                </c:pt>
                <c:pt idx="5">
                  <c:v>19.425508099999998</c:v>
                </c:pt>
                <c:pt idx="6">
                  <c:v>19.558585699999998</c:v>
                </c:pt>
                <c:pt idx="7">
                  <c:v>19.736875699999999</c:v>
                </c:pt>
                <c:pt idx="8">
                  <c:v>19.875288099999999</c:v>
                </c:pt>
                <c:pt idx="9" formatCode="General">
                  <c:v>20</c:v>
                </c:pt>
                <c:pt idx="12">
                  <c:v>93.3369655591369</c:v>
                </c:pt>
                <c:pt idx="13">
                  <c:v>94.02882804843567</c:v>
                </c:pt>
                <c:pt idx="14">
                  <c:v>94.582759010747324</c:v>
                </c:pt>
                <c:pt idx="15">
                  <c:v>95.190525318715331</c:v>
                </c:pt>
                <c:pt idx="16">
                  <c:v>95.935757088365492</c:v>
                </c:pt>
                <c:pt idx="17">
                  <c:v>96.24656911620967</c:v>
                </c:pt>
                <c:pt idx="18">
                  <c:v>96.656730318851999</c:v>
                </c:pt>
                <c:pt idx="19">
                  <c:v>97.650941722693162</c:v>
                </c:pt>
                <c:pt idx="20">
                  <c:v>98.601824535841317</c:v>
                </c:pt>
                <c:pt idx="21" formatCode="General">
                  <c:v>100</c:v>
                </c:pt>
                <c:pt idx="28" formatCode="General">
                  <c:v>472.08019030581568</c:v>
                </c:pt>
                <c:pt idx="29" formatCode="General">
                  <c:v>475.14224156914952</c:v>
                </c:pt>
                <c:pt idx="30" formatCode="General">
                  <c:v>479.61417143928816</c:v>
                </c:pt>
                <c:pt idx="31" formatCode="General">
                  <c:v>483.20815308609525</c:v>
                </c:pt>
                <c:pt idx="32" formatCode="General">
                  <c:v>487.33877823785434</c:v>
                </c:pt>
                <c:pt idx="33" formatCode="General">
                  <c:v>490.19948281785082</c:v>
                </c:pt>
                <c:pt idx="34" formatCode="General">
                  <c:v>491.80559404476304</c:v>
                </c:pt>
                <c:pt idx="35" formatCode="General">
                  <c:v>495.73463994764529</c:v>
                </c:pt>
                <c:pt idx="36" formatCode="General">
                  <c:v>497.93012121843049</c:v>
                </c:pt>
                <c:pt idx="37" formatCode="General">
                  <c:v>500</c:v>
                </c:pt>
                <c:pt idx="43" formatCode="General">
                  <c:v>960.60539700000004</c:v>
                </c:pt>
                <c:pt idx="44" formatCode="General">
                  <c:v>963.605502</c:v>
                </c:pt>
                <c:pt idx="45" formatCode="General">
                  <c:v>968.97926199999995</c:v>
                </c:pt>
                <c:pt idx="46" formatCode="General">
                  <c:v>973.21698000000004</c:v>
                </c:pt>
                <c:pt idx="47" formatCode="General">
                  <c:v>974.07106199999998</c:v>
                </c:pt>
                <c:pt idx="48" formatCode="General">
                  <c:v>981.45145600000001</c:v>
                </c:pt>
                <c:pt idx="49" formatCode="General">
                  <c:v>985.35646399999996</c:v>
                </c:pt>
                <c:pt idx="50" formatCode="General">
                  <c:v>996.92844700000001</c:v>
                </c:pt>
                <c:pt idx="51" formatCode="General">
                  <c:v>998.40620899999999</c:v>
                </c:pt>
                <c:pt idx="52" formatCode="General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C3-5648-902B-45EFD11EE939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FC3-5648-902B-45EFD11EE939}"/>
              </c:ext>
            </c:extLst>
          </c:dPt>
          <c:xVal>
            <c:numRef>
              <c:f>SDZ!$AE$3:$AE$55</c:f>
              <c:numCache>
                <c:formatCode>0.00</c:formatCode>
                <c:ptCount val="53"/>
                <c:pt idx="0">
                  <c:v>7467.4273408032223</c:v>
                </c:pt>
                <c:pt idx="1">
                  <c:v>7443.4273408032223</c:v>
                </c:pt>
                <c:pt idx="2">
                  <c:v>7419.4273408032223</c:v>
                </c:pt>
                <c:pt idx="3">
                  <c:v>7395.4273408032223</c:v>
                </c:pt>
                <c:pt idx="4">
                  <c:v>7379.4273408032223</c:v>
                </c:pt>
                <c:pt idx="5">
                  <c:v>7375.4273408032223</c:v>
                </c:pt>
                <c:pt idx="6">
                  <c:v>7373.4273408032223</c:v>
                </c:pt>
                <c:pt idx="7">
                  <c:v>7372.4273408032223</c:v>
                </c:pt>
                <c:pt idx="8">
                  <c:v>7371.9273408032223</c:v>
                </c:pt>
                <c:pt idx="9" formatCode="General">
                  <c:v>7371.4273408032223</c:v>
                </c:pt>
                <c:pt idx="10" formatCode="General">
                  <c:v>7000</c:v>
                </c:pt>
                <c:pt idx="11" formatCode="General">
                  <c:v>6500</c:v>
                </c:pt>
                <c:pt idx="12">
                  <c:v>4450.7427453725304</c:v>
                </c:pt>
                <c:pt idx="13">
                  <c:v>4426.7427453725304</c:v>
                </c:pt>
                <c:pt idx="14">
                  <c:v>4402.7427453725304</c:v>
                </c:pt>
                <c:pt idx="15">
                  <c:v>4378.7427453725304</c:v>
                </c:pt>
                <c:pt idx="16">
                  <c:v>4362.7427453725304</c:v>
                </c:pt>
                <c:pt idx="17">
                  <c:v>4358.7427453725304</c:v>
                </c:pt>
                <c:pt idx="18">
                  <c:v>4356.7427453725304</c:v>
                </c:pt>
                <c:pt idx="19">
                  <c:v>4355.7427453725304</c:v>
                </c:pt>
                <c:pt idx="20">
                  <c:v>4355.2427453725304</c:v>
                </c:pt>
                <c:pt idx="21" formatCode="General">
                  <c:v>4354.7427453725304</c:v>
                </c:pt>
                <c:pt idx="22" formatCode="General">
                  <c:v>4000</c:v>
                </c:pt>
                <c:pt idx="23" formatCode="General">
                  <c:v>3500</c:v>
                </c:pt>
                <c:pt idx="24" formatCode="General">
                  <c:v>3000</c:v>
                </c:pt>
                <c:pt idx="25" formatCode="General">
                  <c:v>2500</c:v>
                </c:pt>
                <c:pt idx="26" formatCode="General">
                  <c:v>2000</c:v>
                </c:pt>
                <c:pt idx="27" formatCode="General">
                  <c:v>1500</c:v>
                </c:pt>
                <c:pt idx="28">
                  <c:v>1425.7869093069801</c:v>
                </c:pt>
                <c:pt idx="29">
                  <c:v>1401.7869093069801</c:v>
                </c:pt>
                <c:pt idx="30">
                  <c:v>1377.7869093069801</c:v>
                </c:pt>
                <c:pt idx="31">
                  <c:v>1353.7869093069801</c:v>
                </c:pt>
                <c:pt idx="32">
                  <c:v>1337.7869093069801</c:v>
                </c:pt>
                <c:pt idx="33">
                  <c:v>1333.7869093069801</c:v>
                </c:pt>
                <c:pt idx="34">
                  <c:v>1331.7869093069801</c:v>
                </c:pt>
                <c:pt idx="35">
                  <c:v>1330.7869093069801</c:v>
                </c:pt>
                <c:pt idx="36">
                  <c:v>1330.2869093069801</c:v>
                </c:pt>
                <c:pt idx="37">
                  <c:v>1329.7869093069801</c:v>
                </c:pt>
                <c:pt idx="38" formatCode="General">
                  <c:v>1200</c:v>
                </c:pt>
                <c:pt idx="39" formatCode="General">
                  <c:v>1000</c:v>
                </c:pt>
                <c:pt idx="40" formatCode="General">
                  <c:v>800</c:v>
                </c:pt>
                <c:pt idx="41" formatCode="General">
                  <c:v>600</c:v>
                </c:pt>
                <c:pt idx="42" formatCode="General">
                  <c:v>400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SDZ!$AG$3:$AG$55</c:f>
              <c:numCache>
                <c:formatCode>General</c:formatCode>
                <c:ptCount val="53"/>
                <c:pt idx="0">
                  <c:v>18.85013077581306</c:v>
                </c:pt>
                <c:pt idx="1">
                  <c:v>19.092264186518104</c:v>
                </c:pt>
                <c:pt idx="2">
                  <c:v>19.337507845596328</c:v>
                </c:pt>
                <c:pt idx="3">
                  <c:v>19.585901704762428</c:v>
                </c:pt>
                <c:pt idx="4">
                  <c:v>19.753267683383481</c:v>
                </c:pt>
                <c:pt idx="5">
                  <c:v>19.795332168095985</c:v>
                </c:pt>
                <c:pt idx="6">
                  <c:v>19.816397989580913</c:v>
                </c:pt>
                <c:pt idx="7">
                  <c:v>19.826939305527581</c:v>
                </c:pt>
                <c:pt idx="8">
                  <c:v>19.832212066106017</c:v>
                </c:pt>
                <c:pt idx="9">
                  <c:v>19.837486228918241</c:v>
                </c:pt>
                <c:pt idx="10">
                  <c:v>24.169737036012748</c:v>
                </c:pt>
                <c:pt idx="11">
                  <c:v>31.53207146007151</c:v>
                </c:pt>
                <c:pt idx="12">
                  <c:v>93.767280717893698</c:v>
                </c:pt>
                <c:pt idx="13">
                  <c:v>94.971738753903367</c:v>
                </c:pt>
                <c:pt idx="14">
                  <c:v>96.191668275802357</c:v>
                </c:pt>
                <c:pt idx="15">
                  <c:v>97.427268017683929</c:v>
                </c:pt>
                <c:pt idx="16">
                  <c:v>98.25980615159024</c:v>
                </c:pt>
                <c:pt idx="17">
                  <c:v>98.469049917227764</c:v>
                </c:pt>
                <c:pt idx="18">
                  <c:v>98.57383883462164</c:v>
                </c:pt>
                <c:pt idx="19">
                  <c:v>98.62627510380527</c:v>
                </c:pt>
                <c:pt idx="20">
                  <c:v>98.65250369750558</c:v>
                </c:pt>
                <c:pt idx="21">
                  <c:v>98.678739266417438</c:v>
                </c:pt>
                <c:pt idx="22">
                  <c:v>119.16682979298045</c:v>
                </c:pt>
                <c:pt idx="23">
                  <c:v>155.4661925822227</c:v>
                </c:pt>
                <c:pt idx="24">
                  <c:v>202.82269049198516</c:v>
                </c:pt>
                <c:pt idx="25">
                  <c:v>264.60443325420169</c:v>
                </c:pt>
                <c:pt idx="26">
                  <c:v>345.20548922776482</c:v>
                </c:pt>
                <c:pt idx="27">
                  <c:v>450.35840226644507</c:v>
                </c:pt>
                <c:pt idx="28">
                  <c:v>468.48815052934486</c:v>
                </c:pt>
                <c:pt idx="29">
                  <c:v>474.50596733452693</c:v>
                </c:pt>
                <c:pt idx="30">
                  <c:v>480.60108410782954</c:v>
                </c:pt>
                <c:pt idx="31">
                  <c:v>486.77449378161748</c:v>
                </c:pt>
                <c:pt idx="32">
                  <c:v>490.93409239227122</c:v>
                </c:pt>
                <c:pt idx="33">
                  <c:v>491.97953408603473</c:v>
                </c:pt>
                <c:pt idx="34">
                  <c:v>492.50308948542317</c:v>
                </c:pt>
                <c:pt idx="35">
                  <c:v>492.76507608226609</c:v>
                </c:pt>
                <c:pt idx="36">
                  <c:v>492.89612163738485</c:v>
                </c:pt>
                <c:pt idx="37">
                  <c:v>493.02720204265506</c:v>
                </c:pt>
                <c:pt idx="38">
                  <c:v>528.25864831486354</c:v>
                </c:pt>
                <c:pt idx="39">
                  <c:v>587.54190423131934</c:v>
                </c:pt>
                <c:pt idx="40">
                  <c:v>653.47815947540983</c:v>
                </c:pt>
                <c:pt idx="41">
                  <c:v>726.81403970676274</c:v>
                </c:pt>
                <c:pt idx="42">
                  <c:v>808.379959842777</c:v>
                </c:pt>
                <c:pt idx="43">
                  <c:v>950.22779389931679</c:v>
                </c:pt>
                <c:pt idx="44">
                  <c:v>962.43364538225683</c:v>
                </c:pt>
                <c:pt idx="45">
                  <c:v>974.79628328144372</c:v>
                </c:pt>
                <c:pt idx="46">
                  <c:v>987.31772154734654</c:v>
                </c:pt>
                <c:pt idx="47">
                  <c:v>995.75457572784637</c:v>
                </c:pt>
                <c:pt idx="48">
                  <c:v>997.87503011541799</c:v>
                </c:pt>
                <c:pt idx="49">
                  <c:v>998.93695002007905</c:v>
                </c:pt>
                <c:pt idx="50">
                  <c:v>999.46833367549925</c:v>
                </c:pt>
                <c:pt idx="51">
                  <c:v>999.73413149471855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C3-5648-902B-45EFD11EE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7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5C27C1-AA55-554E-AA6A-D21115501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C0D7FAB-5D24-EC49-896D-C1A63CE927F2}"/>
                </a:ext>
              </a:extLst>
            </xdr:cNvPr>
            <xdr:cNvSpPr txBox="1"/>
          </xdr:nvSpPr>
          <xdr:spPr>
            <a:xfrm>
              <a:off x="27092275" y="1254442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1C0D7FAB-5D24-EC49-896D-C1A63CE927F2}"/>
                </a:ext>
              </a:extLst>
            </xdr:cNvPr>
            <xdr:cNvSpPr txBox="1"/>
          </xdr:nvSpPr>
          <xdr:spPr>
            <a:xfrm>
              <a:off x="271780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C9BB502E-BB80-184E-8177-CDB7EE615081}"/>
                </a:ext>
              </a:extLst>
            </xdr:cNvPr>
            <xdr:cNvSpPr txBox="1"/>
          </xdr:nvSpPr>
          <xdr:spPr>
            <a:xfrm>
              <a:off x="7239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C9BB502E-BB80-184E-8177-CDB7EE615081}"/>
                </a:ext>
              </a:extLst>
            </xdr:cNvPr>
            <xdr:cNvSpPr txBox="1"/>
          </xdr:nvSpPr>
          <xdr:spPr>
            <a:xfrm>
              <a:off x="7239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90E4C9E-9617-8C45-892A-A3FACF5A2D41}"/>
                </a:ext>
              </a:extLst>
            </xdr:cNvPr>
            <xdr:cNvSpPr txBox="1"/>
          </xdr:nvSpPr>
          <xdr:spPr>
            <a:xfrm>
              <a:off x="96520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90E4C9E-9617-8C45-892A-A3FACF5A2D41}"/>
                </a:ext>
              </a:extLst>
            </xdr:cNvPr>
            <xdr:cNvSpPr txBox="1"/>
          </xdr:nvSpPr>
          <xdr:spPr>
            <a:xfrm>
              <a:off x="96520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6F04C3F-6E7E-1B4D-AFB5-F747F60E5EFE}"/>
                </a:ext>
              </a:extLst>
            </xdr:cNvPr>
            <xdr:cNvSpPr txBox="1"/>
          </xdr:nvSpPr>
          <xdr:spPr>
            <a:xfrm>
              <a:off x="184150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6F04C3F-6E7E-1B4D-AFB5-F747F60E5EFE}"/>
                </a:ext>
              </a:extLst>
            </xdr:cNvPr>
            <xdr:cNvSpPr txBox="1"/>
          </xdr:nvSpPr>
          <xdr:spPr>
            <a:xfrm>
              <a:off x="18415000" y="12306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003-454B-DD43-B25C-F091E9B08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58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139C9EE-2339-7E49-8C79-17F4E9915A19}"/>
                </a:ext>
              </a:extLst>
            </xdr:cNvPr>
            <xdr:cNvSpPr txBox="1"/>
          </xdr:nvSpPr>
          <xdr:spPr>
            <a:xfrm>
              <a:off x="27092275" y="1235392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2139C9EE-2339-7E49-8C79-17F4E9915A19}"/>
                </a:ext>
              </a:extLst>
            </xdr:cNvPr>
            <xdr:cNvSpPr txBox="1"/>
          </xdr:nvSpPr>
          <xdr:spPr>
            <a:xfrm>
              <a:off x="27092275" y="1235392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BA45CE0-82EB-3242-B7E2-D09163FDF502}"/>
                </a:ext>
              </a:extLst>
            </xdr:cNvPr>
            <xdr:cNvSpPr txBox="1"/>
          </xdr:nvSpPr>
          <xdr:spPr>
            <a:xfrm>
              <a:off x="7239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BA45CE0-82EB-3242-B7E2-D09163FDF502}"/>
                </a:ext>
              </a:extLst>
            </xdr:cNvPr>
            <xdr:cNvSpPr txBox="1"/>
          </xdr:nvSpPr>
          <xdr:spPr>
            <a:xfrm>
              <a:off x="7239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A543559-0610-4947-8E54-442BC6DA6ABD}"/>
                </a:ext>
              </a:extLst>
            </xdr:cNvPr>
            <xdr:cNvSpPr txBox="1"/>
          </xdr:nvSpPr>
          <xdr:spPr>
            <a:xfrm>
              <a:off x="9652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A543559-0610-4947-8E54-442BC6DA6ABD}"/>
                </a:ext>
              </a:extLst>
            </xdr:cNvPr>
            <xdr:cNvSpPr txBox="1"/>
          </xdr:nvSpPr>
          <xdr:spPr>
            <a:xfrm>
              <a:off x="9652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58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BF786D5-F51E-1B45-A3E4-5B11AF89BD0F}"/>
                </a:ext>
              </a:extLst>
            </xdr:cNvPr>
            <xdr:cNvSpPr txBox="1"/>
          </xdr:nvSpPr>
          <xdr:spPr>
            <a:xfrm>
              <a:off x="18361025" y="123380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BBF786D5-F51E-1B45-A3E4-5B11AF89BD0F}"/>
                </a:ext>
              </a:extLst>
            </xdr:cNvPr>
            <xdr:cNvSpPr txBox="1"/>
          </xdr:nvSpPr>
          <xdr:spPr>
            <a:xfrm>
              <a:off x="18361025" y="123380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723899</xdr:colOff>
      <xdr:row>16</xdr:row>
      <xdr:rowOff>85724</xdr:rowOff>
    </xdr:from>
    <xdr:to>
      <xdr:col>44</xdr:col>
      <xdr:colOff>704850</xdr:colOff>
      <xdr:row>38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1E23C9-C661-6B4D-A4C9-E7B97ACAC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CBF5B45E-1189-9B41-8854-03ED39C23BB0}"/>
                </a:ext>
              </a:extLst>
            </xdr:cNvPr>
            <xdr:cNvSpPr txBox="1"/>
          </xdr:nvSpPr>
          <xdr:spPr>
            <a:xfrm>
              <a:off x="27178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CBF5B45E-1189-9B41-8854-03ED39C23BB0}"/>
                </a:ext>
              </a:extLst>
            </xdr:cNvPr>
            <xdr:cNvSpPr txBox="1"/>
          </xdr:nvSpPr>
          <xdr:spPr>
            <a:xfrm>
              <a:off x="27178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ECF6316-186F-BD46-8322-AA8619AB1440}"/>
                </a:ext>
              </a:extLst>
            </xdr:cNvPr>
            <xdr:cNvSpPr txBox="1"/>
          </xdr:nvSpPr>
          <xdr:spPr>
            <a:xfrm>
              <a:off x="7239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3ECF6316-186F-BD46-8322-AA8619AB1440}"/>
                </a:ext>
              </a:extLst>
            </xdr:cNvPr>
            <xdr:cNvSpPr txBox="1"/>
          </xdr:nvSpPr>
          <xdr:spPr>
            <a:xfrm>
              <a:off x="7239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0CB8A83-C014-1242-809B-8200CC88A1C2}"/>
                </a:ext>
              </a:extLst>
            </xdr:cNvPr>
            <xdr:cNvSpPr txBox="1"/>
          </xdr:nvSpPr>
          <xdr:spPr>
            <a:xfrm>
              <a:off x="9652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0CB8A83-C014-1242-809B-8200CC88A1C2}"/>
                </a:ext>
              </a:extLst>
            </xdr:cNvPr>
            <xdr:cNvSpPr txBox="1"/>
          </xdr:nvSpPr>
          <xdr:spPr>
            <a:xfrm>
              <a:off x="9652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160989E-B67C-554D-A861-5A899300BE09}"/>
                </a:ext>
              </a:extLst>
            </xdr:cNvPr>
            <xdr:cNvSpPr txBox="1"/>
          </xdr:nvSpPr>
          <xdr:spPr>
            <a:xfrm>
              <a:off x="18415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4160989E-B67C-554D-A861-5A899300BE09}"/>
                </a:ext>
              </a:extLst>
            </xdr:cNvPr>
            <xdr:cNvSpPr txBox="1"/>
          </xdr:nvSpPr>
          <xdr:spPr>
            <a:xfrm>
              <a:off x="18415000" y="123317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CF3F-1213-414C-8FD2-2ABFBCDB4472}">
  <dimension ref="A1:AI88"/>
  <sheetViews>
    <sheetView tabSelected="1" topLeftCell="AB36" zoomScale="80" zoomScaleNormal="80" workbookViewId="0">
      <selection activeCell="AC40" sqref="AC40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2"/>
    <col min="32" max="16384" width="11.5" style="1"/>
  </cols>
  <sheetData>
    <row r="1" spans="1:35" x14ac:dyDescent="0.2">
      <c r="AH1" s="3"/>
    </row>
    <row r="2" spans="1:35" ht="25" thickBot="1" x14ac:dyDescent="0.35">
      <c r="B2" s="4" t="s">
        <v>3</v>
      </c>
      <c r="D2" s="5"/>
      <c r="AE2" s="6"/>
      <c r="AF2" s="7"/>
      <c r="AG2" s="8"/>
      <c r="AH2" s="9" t="s">
        <v>4</v>
      </c>
    </row>
    <row r="3" spans="1:35" x14ac:dyDescent="0.2">
      <c r="AA3" s="10"/>
      <c r="AB3" s="11"/>
      <c r="AC3" s="12"/>
      <c r="AE3" s="10">
        <v>3853.127581666603</v>
      </c>
      <c r="AF3" s="11">
        <v>9.4285562337963906</v>
      </c>
      <c r="AG3" s="13">
        <f t="shared" ref="AG3:AG34" si="0">$AI$62+($AF$55-$AI$62)*EXP(-$AI$63*AE3)</f>
        <v>17.372195948588683</v>
      </c>
      <c r="AH3" s="14">
        <v>0.92705658278976033</v>
      </c>
      <c r="AI3" s="15">
        <f t="shared" ref="AI3:AI54" si="1">(AF3-AG3)^2</f>
        <v>63.10141191842537</v>
      </c>
    </row>
    <row r="4" spans="1:35" x14ac:dyDescent="0.2">
      <c r="AA4" s="16"/>
      <c r="AB4" s="7"/>
      <c r="AC4" s="17"/>
      <c r="AE4" s="16">
        <v>3829.127581666603</v>
      </c>
      <c r="AF4" s="7">
        <v>10.042620373810671</v>
      </c>
      <c r="AG4" s="8">
        <f t="shared" si="0"/>
        <v>17.816325858531826</v>
      </c>
      <c r="AH4" s="1">
        <v>1.9937049325177916</v>
      </c>
      <c r="AI4" s="18">
        <f t="shared" si="1"/>
        <v>60.430496963183771</v>
      </c>
    </row>
    <row r="5" spans="1:35" x14ac:dyDescent="0.2">
      <c r="A5" s="6"/>
      <c r="B5" s="19"/>
      <c r="C5" s="20"/>
      <c r="AA5" s="16"/>
      <c r="AB5" s="7"/>
      <c r="AC5" s="17"/>
      <c r="AE5" s="16">
        <v>3805.127581666603</v>
      </c>
      <c r="AF5" s="7">
        <v>11.583258394056218</v>
      </c>
      <c r="AG5" s="8">
        <f t="shared" si="0"/>
        <v>18.271810198133117</v>
      </c>
      <c r="AH5" s="1">
        <v>1.7364148183681405</v>
      </c>
      <c r="AI5" s="18">
        <f t="shared" si="1"/>
        <v>44.736725235820352</v>
      </c>
    </row>
    <row r="6" spans="1:35" x14ac:dyDescent="0.2">
      <c r="A6" s="6"/>
      <c r="B6" s="19"/>
      <c r="C6" s="20"/>
      <c r="AA6" s="16"/>
      <c r="AB6" s="7"/>
      <c r="AC6" s="17"/>
      <c r="AE6" s="16">
        <v>3781.127581666603</v>
      </c>
      <c r="AF6" s="7">
        <v>13.3655447410748</v>
      </c>
      <c r="AG6" s="8">
        <f t="shared" si="0"/>
        <v>18.738939249740092</v>
      </c>
      <c r="AH6" s="1">
        <v>1.4078632556027391</v>
      </c>
      <c r="AI6" s="18">
        <f t="shared" si="1"/>
        <v>28.873368545754317</v>
      </c>
    </row>
    <row r="7" spans="1:35" x14ac:dyDescent="0.2">
      <c r="A7" s="6"/>
      <c r="B7" s="19"/>
      <c r="C7" s="20"/>
      <c r="AA7" s="16"/>
      <c r="AB7" s="7"/>
      <c r="AC7" s="17"/>
      <c r="AE7" s="16">
        <v>3765.127581666603</v>
      </c>
      <c r="AF7" s="7">
        <v>16.047886913671032</v>
      </c>
      <c r="AG7" s="8">
        <f t="shared" si="0"/>
        <v>19.0569746049445</v>
      </c>
      <c r="AH7" s="1">
        <v>0.55609432468506892</v>
      </c>
      <c r="AI7" s="18">
        <f t="shared" si="1"/>
        <v>9.05460873377349</v>
      </c>
    </row>
    <row r="8" spans="1:35" x14ac:dyDescent="0.2">
      <c r="A8" s="6"/>
      <c r="B8" s="19"/>
      <c r="C8" s="20"/>
      <c r="AA8" s="16"/>
      <c r="AB8" s="7"/>
      <c r="AC8" s="17"/>
      <c r="AE8" s="16">
        <v>3761.127581666603</v>
      </c>
      <c r="AF8" s="7">
        <v>16.564241926662234</v>
      </c>
      <c r="AG8" s="8">
        <f t="shared" si="0"/>
        <v>19.137323276521819</v>
      </c>
      <c r="AH8" s="1">
        <v>4.2923394427849111</v>
      </c>
      <c r="AI8" s="18">
        <f t="shared" si="1"/>
        <v>6.620747632995224</v>
      </c>
    </row>
    <row r="9" spans="1:35" x14ac:dyDescent="0.2">
      <c r="A9" s="6"/>
      <c r="B9" s="19"/>
      <c r="C9" s="20"/>
      <c r="AA9" s="16"/>
      <c r="AB9" s="7"/>
      <c r="AC9" s="17"/>
      <c r="AE9" s="16">
        <v>3759.127581666603</v>
      </c>
      <c r="AF9" s="7">
        <v>17.383606541380065</v>
      </c>
      <c r="AG9" s="8">
        <f t="shared" si="0"/>
        <v>19.177624561492692</v>
      </c>
      <c r="AH9" s="1">
        <v>0.5914594273660192</v>
      </c>
      <c r="AI9" s="18">
        <f t="shared" si="1"/>
        <v>3.2185006564888319</v>
      </c>
    </row>
    <row r="10" spans="1:35" x14ac:dyDescent="0.2">
      <c r="A10" s="6"/>
      <c r="B10" s="19"/>
      <c r="C10" s="20"/>
      <c r="AA10" s="16"/>
      <c r="AB10" s="7"/>
      <c r="AC10" s="17"/>
      <c r="AE10" s="16">
        <v>3758.127581666603</v>
      </c>
      <c r="AF10" s="7">
        <v>18.033172870107236</v>
      </c>
      <c r="AG10" s="8">
        <f t="shared" si="0"/>
        <v>19.197807019241658</v>
      </c>
      <c r="AH10" s="1">
        <v>0.6095720717574229</v>
      </c>
      <c r="AI10" s="18">
        <f t="shared" si="1"/>
        <v>1.3563727013300584</v>
      </c>
    </row>
    <row r="11" spans="1:35" x14ac:dyDescent="0.2">
      <c r="A11" s="6"/>
      <c r="B11" s="19"/>
      <c r="C11" s="20"/>
      <c r="AA11" s="16"/>
      <c r="AB11" s="7"/>
      <c r="AC11" s="18"/>
      <c r="AE11" s="16">
        <v>3757.627581666603</v>
      </c>
      <c r="AF11" s="7">
        <v>19.128774193813232</v>
      </c>
      <c r="AG11" s="8">
        <f t="shared" si="0"/>
        <v>19.207906211697246</v>
      </c>
      <c r="AH11" s="1">
        <v>1.60957207175742</v>
      </c>
      <c r="AI11" s="18">
        <f t="shared" si="1"/>
        <v>6.2618762543958807E-3</v>
      </c>
    </row>
    <row r="12" spans="1:35" x14ac:dyDescent="0.2">
      <c r="A12" s="6"/>
      <c r="B12" s="19"/>
      <c r="C12" s="20"/>
      <c r="H12" s="21"/>
      <c r="I12" s="22"/>
      <c r="AA12" s="23">
        <v>4000</v>
      </c>
      <c r="AC12" s="17">
        <f>$Y$62+($V$55-$Y$62)*EXP(-$Y$63*AA12)</f>
        <v>14.975382519833719</v>
      </c>
      <c r="AE12" s="23">
        <v>3757.127581666603</v>
      </c>
      <c r="AF12" s="1">
        <v>20</v>
      </c>
      <c r="AG12" s="8">
        <f t="shared" si="0"/>
        <v>19.218010716930923</v>
      </c>
      <c r="AH12" s="1">
        <v>2.60957207175742</v>
      </c>
      <c r="AI12" s="18">
        <f t="shared" si="1"/>
        <v>0.61150723883488889</v>
      </c>
    </row>
    <row r="13" spans="1:35" x14ac:dyDescent="0.2">
      <c r="A13" s="6"/>
      <c r="B13" s="19"/>
      <c r="C13" s="20"/>
      <c r="H13" s="24"/>
      <c r="I13" s="22"/>
      <c r="AA13" s="23">
        <v>3500</v>
      </c>
      <c r="AC13" s="17">
        <f>$Y$62+($V$55-$Y$62)*EXP(-$Y$63*AA13)</f>
        <v>25.319532577393698</v>
      </c>
      <c r="AE13" s="23">
        <v>3500</v>
      </c>
      <c r="AG13" s="8">
        <f t="shared" si="0"/>
        <v>25.186438082422466</v>
      </c>
      <c r="AI13" s="18"/>
    </row>
    <row r="14" spans="1:35" ht="17" thickBot="1" x14ac:dyDescent="0.25">
      <c r="A14" s="24"/>
      <c r="B14" s="22"/>
      <c r="C14" s="20"/>
      <c r="H14" s="24"/>
      <c r="I14" s="22"/>
      <c r="AA14" s="23">
        <v>3000</v>
      </c>
      <c r="AC14" s="17">
        <f>$Y$62+($V$55-$Y$62)*EXP(-$Y$63*AA14)</f>
        <v>42.808838377827229</v>
      </c>
      <c r="AE14" s="23">
        <v>3000</v>
      </c>
      <c r="AG14" s="8">
        <f t="shared" si="0"/>
        <v>42.615884094328806</v>
      </c>
      <c r="AI14" s="18"/>
    </row>
    <row r="15" spans="1:35" x14ac:dyDescent="0.2">
      <c r="A15" s="24"/>
      <c r="B15" s="22"/>
      <c r="C15" s="20"/>
      <c r="H15" s="24"/>
      <c r="I15" s="22"/>
      <c r="U15" s="25">
        <v>2311.0903108549815</v>
      </c>
      <c r="V15" s="26">
        <v>78.308693180760727</v>
      </c>
      <c r="W15" s="13">
        <f t="shared" ref="W15:W54" si="2">$Y$62+($V$55-$Y$62)*EXP(-$Y$63*U15)</f>
        <v>88.263958318474394</v>
      </c>
      <c r="X15" s="14"/>
      <c r="Y15" s="15">
        <f t="shared" ref="Y15:Y24" si="3">(V15-W15)^2</f>
        <v>99.107303962177113</v>
      </c>
      <c r="AA15" s="25">
        <v>2311.0903108549815</v>
      </c>
      <c r="AB15" s="26">
        <v>78.308693180760727</v>
      </c>
      <c r="AC15" s="17">
        <f t="shared" ref="AC15:AC54" si="4">$Y$62+($V$55-$Y$62)*EXP(-$Y$63*AA15)</f>
        <v>88.263958318474394</v>
      </c>
      <c r="AE15" s="25">
        <v>2311.0903108549815</v>
      </c>
      <c r="AF15" s="26">
        <v>78.308693180760727</v>
      </c>
      <c r="AG15" s="8">
        <f t="shared" si="0"/>
        <v>87.957320893309557</v>
      </c>
      <c r="AH15" s="1">
        <v>1.0980709301261589</v>
      </c>
      <c r="AI15" s="18">
        <f t="shared" si="1"/>
        <v>93.096016735365268</v>
      </c>
    </row>
    <row r="16" spans="1:35" x14ac:dyDescent="0.2">
      <c r="A16" s="24"/>
      <c r="B16" s="22"/>
      <c r="C16" s="20"/>
      <c r="H16" s="24"/>
      <c r="I16" s="22"/>
      <c r="U16" s="27">
        <v>2287.0903108549815</v>
      </c>
      <c r="V16" s="28">
        <v>79.973910630823568</v>
      </c>
      <c r="W16" s="8">
        <f t="shared" si="2"/>
        <v>90.517204423854892</v>
      </c>
      <c r="Y16" s="18">
        <f t="shared" si="3"/>
        <v>111.16104400617286</v>
      </c>
      <c r="AA16" s="27">
        <v>2287.0903108549815</v>
      </c>
      <c r="AB16" s="28">
        <v>79.973910630823568</v>
      </c>
      <c r="AC16" s="17">
        <f t="shared" si="4"/>
        <v>90.517204423854892</v>
      </c>
      <c r="AE16" s="27">
        <v>2287.0903108549815</v>
      </c>
      <c r="AF16" s="28">
        <v>79.973910630823568</v>
      </c>
      <c r="AG16" s="8">
        <f t="shared" si="0"/>
        <v>90.205999017986059</v>
      </c>
      <c r="AH16" s="1">
        <v>2.4276061382782981</v>
      </c>
      <c r="AI16" s="18">
        <f t="shared" si="1"/>
        <v>104.69563276270551</v>
      </c>
    </row>
    <row r="17" spans="1:35" x14ac:dyDescent="0.2">
      <c r="A17" s="24"/>
      <c r="B17" s="22"/>
      <c r="C17" s="20"/>
      <c r="H17" s="24"/>
      <c r="I17" s="22"/>
      <c r="U17" s="27">
        <v>2263.0903108549815</v>
      </c>
      <c r="V17" s="28">
        <v>81.163947651493274</v>
      </c>
      <c r="W17" s="8">
        <f t="shared" si="2"/>
        <v>92.827972513385404</v>
      </c>
      <c r="Y17" s="18">
        <f t="shared" si="3"/>
        <v>136.04947597883773</v>
      </c>
      <c r="AA17" s="27">
        <v>2263.0903108549815</v>
      </c>
      <c r="AB17" s="28">
        <v>81.163947651493274</v>
      </c>
      <c r="AC17" s="17">
        <f t="shared" si="4"/>
        <v>92.827972513385404</v>
      </c>
      <c r="AE17" s="27">
        <v>2263.0903108549815</v>
      </c>
      <c r="AF17" s="28">
        <v>81.163947651493274</v>
      </c>
      <c r="AG17" s="8">
        <f t="shared" si="0"/>
        <v>92.512165857155438</v>
      </c>
      <c r="AH17" s="1">
        <v>2.2850330177340648</v>
      </c>
      <c r="AI17" s="18">
        <f t="shared" si="1"/>
        <v>128.78205644332218</v>
      </c>
    </row>
    <row r="18" spans="1:35" x14ac:dyDescent="0.2">
      <c r="A18" s="6"/>
      <c r="B18" s="28"/>
      <c r="C18" s="20"/>
      <c r="H18" s="24"/>
      <c r="I18" s="22"/>
      <c r="U18" s="27">
        <v>2239.0903108549815</v>
      </c>
      <c r="V18" s="28">
        <v>84.364891639760842</v>
      </c>
      <c r="W18" s="8">
        <f t="shared" si="2"/>
        <v>95.197731036807184</v>
      </c>
      <c r="Y18" s="18">
        <f t="shared" si="3"/>
        <v>117.35040940219936</v>
      </c>
      <c r="AA18" s="27">
        <v>2239.0903108549815</v>
      </c>
      <c r="AB18" s="28">
        <v>84.364891639760842</v>
      </c>
      <c r="AC18" s="17">
        <f t="shared" si="4"/>
        <v>95.197731036807184</v>
      </c>
      <c r="AE18" s="27">
        <v>2239.0903108549815</v>
      </c>
      <c r="AF18" s="28">
        <v>84.364891639760842</v>
      </c>
      <c r="AG18" s="8">
        <f t="shared" si="0"/>
        <v>94.877291141971298</v>
      </c>
      <c r="AH18" s="1">
        <v>2.2353312651075377</v>
      </c>
      <c r="AI18" s="18">
        <f t="shared" si="1"/>
        <v>110.51054329407465</v>
      </c>
    </row>
    <row r="19" spans="1:35" x14ac:dyDescent="0.2">
      <c r="A19" s="6"/>
      <c r="B19" s="28"/>
      <c r="C19" s="20"/>
      <c r="H19" s="29"/>
      <c r="I19" s="30"/>
      <c r="U19" s="27">
        <v>2223.0903108549815</v>
      </c>
      <c r="V19" s="28">
        <v>88.199793254623998</v>
      </c>
      <c r="W19" s="8">
        <f t="shared" si="2"/>
        <v>96.811084616908417</v>
      </c>
      <c r="Y19" s="18">
        <f t="shared" si="3"/>
        <v>74.154338926154239</v>
      </c>
      <c r="AA19" s="27">
        <v>2223.0903108549815</v>
      </c>
      <c r="AB19" s="28">
        <v>88.199793254623998</v>
      </c>
      <c r="AC19" s="17">
        <f t="shared" si="4"/>
        <v>96.811084616908417</v>
      </c>
      <c r="AE19" s="27">
        <v>2223.0903108549815</v>
      </c>
      <c r="AF19" s="28">
        <v>88.199793254623998</v>
      </c>
      <c r="AG19" s="8">
        <f t="shared" si="0"/>
        <v>96.487538797242763</v>
      </c>
      <c r="AH19" s="1">
        <v>2.132449779345309</v>
      </c>
      <c r="AI19" s="18">
        <f t="shared" si="1"/>
        <v>68.686726179197208</v>
      </c>
    </row>
    <row r="20" spans="1:35" x14ac:dyDescent="0.2">
      <c r="A20" s="6"/>
      <c r="B20" s="28"/>
      <c r="C20" s="20"/>
      <c r="H20" s="24"/>
      <c r="I20" s="22"/>
      <c r="U20" s="27">
        <v>2219.0903108549815</v>
      </c>
      <c r="V20" s="28">
        <v>89.472178972645949</v>
      </c>
      <c r="W20" s="8">
        <f t="shared" si="2"/>
        <v>97.218677253711547</v>
      </c>
      <c r="Y20" s="18">
        <f t="shared" si="3"/>
        <v>60.00823561855227</v>
      </c>
      <c r="AA20" s="27">
        <v>2219.0903108549815</v>
      </c>
      <c r="AB20" s="28">
        <v>89.472178972645949</v>
      </c>
      <c r="AC20" s="17">
        <f t="shared" si="4"/>
        <v>97.218677253711547</v>
      </c>
      <c r="AE20" s="27">
        <v>2219.0903108549815</v>
      </c>
      <c r="AF20" s="28">
        <v>89.472178972645949</v>
      </c>
      <c r="AG20" s="8">
        <f t="shared" si="0"/>
        <v>96.89435287591148</v>
      </c>
      <c r="AH20" s="1">
        <v>2.7008172748297357</v>
      </c>
      <c r="AI20" s="18">
        <f t="shared" si="1"/>
        <v>55.088665450315887</v>
      </c>
    </row>
    <row r="21" spans="1:35" x14ac:dyDescent="0.2">
      <c r="A21" s="6"/>
      <c r="B21" s="28"/>
      <c r="C21" s="20"/>
      <c r="H21" s="24"/>
      <c r="I21" s="22"/>
      <c r="U21" s="27">
        <v>2217.0903108549815</v>
      </c>
      <c r="V21" s="28">
        <v>95.415311874852364</v>
      </c>
      <c r="W21" s="8">
        <f t="shared" si="2"/>
        <v>97.423116636519012</v>
      </c>
      <c r="Y21" s="18">
        <f t="shared" si="3"/>
        <v>4.0312799609712657</v>
      </c>
      <c r="AA21" s="27">
        <v>2217.0903108549815</v>
      </c>
      <c r="AB21" s="28">
        <v>95.415311874852364</v>
      </c>
      <c r="AC21" s="17">
        <f t="shared" si="4"/>
        <v>97.423116636519012</v>
      </c>
      <c r="AE21" s="27">
        <v>2217.0903108549815</v>
      </c>
      <c r="AF21" s="28">
        <v>95.415311874852364</v>
      </c>
      <c r="AG21" s="8">
        <f t="shared" si="0"/>
        <v>97.098402672787273</v>
      </c>
      <c r="AH21" s="1">
        <v>1.6204123078613664</v>
      </c>
      <c r="AI21" s="18">
        <f t="shared" si="1"/>
        <v>2.8327946340931693</v>
      </c>
    </row>
    <row r="22" spans="1:35" ht="17" thickBot="1" x14ac:dyDescent="0.25">
      <c r="A22" s="6"/>
      <c r="B22" s="28"/>
      <c r="C22" s="20"/>
      <c r="H22" s="29"/>
      <c r="I22" s="30"/>
      <c r="U22" s="27">
        <v>2216.0903108549815</v>
      </c>
      <c r="V22" s="28">
        <v>97.641522642605423</v>
      </c>
      <c r="W22" s="8">
        <f t="shared" si="2"/>
        <v>97.525497488407083</v>
      </c>
      <c r="Y22" s="18">
        <f t="shared" si="3"/>
        <v>1.3461836406748555E-2</v>
      </c>
      <c r="AA22" s="27">
        <v>2216.0903108549815</v>
      </c>
      <c r="AB22" s="28">
        <v>97.641522642605423</v>
      </c>
      <c r="AC22" s="17">
        <f>$Y$62+($V$55-$Y$62)*EXP(-$Y$63*AA22)</f>
        <v>97.525497488407083</v>
      </c>
      <c r="AE22" s="27">
        <v>2216.0903108549815</v>
      </c>
      <c r="AF22" s="28">
        <v>97.641522642605423</v>
      </c>
      <c r="AG22" s="8">
        <f t="shared" si="0"/>
        <v>97.200588655370865</v>
      </c>
      <c r="AH22" s="1">
        <v>1.7557679609804118</v>
      </c>
      <c r="AI22" s="18">
        <f t="shared" si="1"/>
        <v>0.19442278109856567</v>
      </c>
    </row>
    <row r="23" spans="1:35" ht="17" thickBot="1" x14ac:dyDescent="0.25">
      <c r="A23" s="6"/>
      <c r="B23" s="28"/>
      <c r="C23" s="20"/>
      <c r="H23" s="24"/>
      <c r="I23" s="22"/>
      <c r="Q23" s="31">
        <v>2400</v>
      </c>
      <c r="R23" s="14"/>
      <c r="S23" s="12">
        <f t="shared" ref="S23:S39" si="5">$O$62+($L$55-$O$62)*EXP(-$O$63*Q23)</f>
        <v>82.385886202224611</v>
      </c>
      <c r="U23" s="27">
        <v>2215.5903108549815</v>
      </c>
      <c r="V23" s="28">
        <v>99.355263290666628</v>
      </c>
      <c r="W23" s="8">
        <f t="shared" si="2"/>
        <v>97.576728253867202</v>
      </c>
      <c r="Y23" s="18">
        <f t="shared" si="3"/>
        <v>3.1631868771231337</v>
      </c>
      <c r="AA23" s="27">
        <v>2215.5903108549815</v>
      </c>
      <c r="AB23" s="28">
        <v>99.355263290666628</v>
      </c>
      <c r="AC23" s="17">
        <f t="shared" si="4"/>
        <v>97.576728253867202</v>
      </c>
      <c r="AE23" s="27">
        <v>2215.5903108549815</v>
      </c>
      <c r="AF23" s="28">
        <v>99.355263290666628</v>
      </c>
      <c r="AG23" s="8">
        <f t="shared" si="0"/>
        <v>97.251721967141492</v>
      </c>
      <c r="AH23" s="1">
        <v>2.75576796098041</v>
      </c>
      <c r="AI23" s="18">
        <f t="shared" si="1"/>
        <v>4.4248860997778783</v>
      </c>
    </row>
    <row r="24" spans="1:35" ht="17" thickBot="1" x14ac:dyDescent="0.25">
      <c r="A24" s="6"/>
      <c r="B24" s="28"/>
      <c r="C24" s="20"/>
      <c r="H24" s="29"/>
      <c r="I24" s="30"/>
      <c r="Q24" s="31">
        <v>2200</v>
      </c>
      <c r="S24" s="17">
        <f t="shared" si="5"/>
        <v>101.43747174024496</v>
      </c>
      <c r="U24" s="23">
        <v>2215.0903108549815</v>
      </c>
      <c r="V24" s="1">
        <v>100</v>
      </c>
      <c r="W24" s="8">
        <f t="shared" si="2"/>
        <v>97.627985931174976</v>
      </c>
      <c r="Y24" s="18">
        <f t="shared" si="3"/>
        <v>5.6264507427038453</v>
      </c>
      <c r="AA24" s="23">
        <v>2215.0903108549815</v>
      </c>
      <c r="AB24" s="1">
        <v>100</v>
      </c>
      <c r="AC24" s="17">
        <f t="shared" si="4"/>
        <v>97.627985931174976</v>
      </c>
      <c r="AE24" s="23">
        <v>2215.0903108549815</v>
      </c>
      <c r="AF24" s="1">
        <v>100</v>
      </c>
      <c r="AG24" s="8">
        <f t="shared" si="0"/>
        <v>97.302882178086392</v>
      </c>
      <c r="AH24" s="1">
        <v>3.75576796098041</v>
      </c>
      <c r="AI24" s="18">
        <f t="shared" si="1"/>
        <v>7.2744445452840036</v>
      </c>
    </row>
    <row r="25" spans="1:35" x14ac:dyDescent="0.2">
      <c r="A25" s="6"/>
      <c r="B25" s="28"/>
      <c r="C25" s="20"/>
      <c r="H25" s="29"/>
      <c r="I25" s="30"/>
      <c r="Q25" s="31">
        <v>2000</v>
      </c>
      <c r="S25" s="17">
        <f t="shared" si="5"/>
        <v>124.89470159726399</v>
      </c>
      <c r="U25" s="31">
        <v>2000</v>
      </c>
      <c r="W25" s="8">
        <f t="shared" si="2"/>
        <v>122.37394542889314</v>
      </c>
      <c r="Y25" s="18"/>
      <c r="AA25" s="31">
        <v>2000</v>
      </c>
      <c r="AC25" s="17">
        <f t="shared" si="4"/>
        <v>122.37394542889314</v>
      </c>
      <c r="AE25" s="31">
        <v>2000</v>
      </c>
      <c r="AG25" s="8">
        <f t="shared" si="0"/>
        <v>122.00594741993586</v>
      </c>
      <c r="AI25" s="18"/>
    </row>
    <row r="26" spans="1:35" x14ac:dyDescent="0.2">
      <c r="A26" s="6"/>
      <c r="B26" s="28"/>
      <c r="C26" s="20"/>
      <c r="H26" s="29"/>
      <c r="I26" s="30"/>
      <c r="Q26" s="23">
        <v>1800</v>
      </c>
      <c r="S26" s="17">
        <f t="shared" si="5"/>
        <v>153.77637296613435</v>
      </c>
      <c r="U26" s="23">
        <v>1800</v>
      </c>
      <c r="W26" s="8">
        <f t="shared" si="2"/>
        <v>150.98022422592473</v>
      </c>
      <c r="Y26" s="18"/>
      <c r="AA26" s="23">
        <v>1800</v>
      </c>
      <c r="AC26" s="17">
        <f t="shared" si="4"/>
        <v>150.98022422592473</v>
      </c>
      <c r="AE26" s="23">
        <v>1800</v>
      </c>
      <c r="AG26" s="8">
        <f t="shared" si="0"/>
        <v>150.57154322440627</v>
      </c>
      <c r="AI26" s="18"/>
    </row>
    <row r="27" spans="1:35" x14ac:dyDescent="0.2">
      <c r="A27" s="29"/>
      <c r="B27" s="30"/>
      <c r="C27" s="20"/>
      <c r="H27" s="29"/>
      <c r="I27" s="30"/>
      <c r="Q27" s="23">
        <v>1600</v>
      </c>
      <c r="S27" s="17">
        <f t="shared" si="5"/>
        <v>189.33687802763987</v>
      </c>
      <c r="U27" s="23">
        <v>1600</v>
      </c>
      <c r="W27" s="8">
        <f t="shared" si="2"/>
        <v>186.27354072322382</v>
      </c>
      <c r="Y27" s="18"/>
      <c r="AA27" s="23">
        <v>1600</v>
      </c>
      <c r="AC27" s="17">
        <f t="shared" si="4"/>
        <v>186.27354072322382</v>
      </c>
      <c r="AE27" s="23">
        <v>1600</v>
      </c>
      <c r="AG27" s="8">
        <f t="shared" si="0"/>
        <v>185.82528236057661</v>
      </c>
      <c r="AI27" s="18"/>
    </row>
    <row r="28" spans="1:35" x14ac:dyDescent="0.2">
      <c r="A28" s="29"/>
      <c r="B28" s="30"/>
      <c r="C28" s="20"/>
      <c r="H28" s="29"/>
      <c r="I28" s="30"/>
      <c r="Q28" s="23">
        <v>1400</v>
      </c>
      <c r="S28" s="17">
        <f t="shared" si="5"/>
        <v>233.12068486065903</v>
      </c>
      <c r="U28" s="23">
        <v>1400</v>
      </c>
      <c r="W28" s="8">
        <f t="shared" si="2"/>
        <v>229.8170647941626</v>
      </c>
      <c r="Y28" s="18"/>
      <c r="AA28" s="23">
        <v>1400</v>
      </c>
      <c r="AC28" s="17">
        <f t="shared" si="4"/>
        <v>229.8170647941626</v>
      </c>
      <c r="AE28" s="23">
        <v>1400</v>
      </c>
      <c r="AG28" s="8">
        <f t="shared" si="0"/>
        <v>229.33307864769802</v>
      </c>
      <c r="AI28" s="18"/>
    </row>
    <row r="29" spans="1:35" ht="17" thickBot="1" x14ac:dyDescent="0.25">
      <c r="A29" s="29"/>
      <c r="B29" s="30"/>
      <c r="C29" s="20"/>
      <c r="H29" s="29"/>
      <c r="I29" s="30"/>
      <c r="Q29" s="23">
        <v>1200</v>
      </c>
      <c r="S29" s="18">
        <f t="shared" si="5"/>
        <v>287.02941696318271</v>
      </c>
      <c r="U29" s="23">
        <v>1200</v>
      </c>
      <c r="W29" s="8">
        <f t="shared" si="2"/>
        <v>283.53937475790644</v>
      </c>
      <c r="Y29" s="18"/>
      <c r="AA29" s="23">
        <v>1200</v>
      </c>
      <c r="AC29" s="17">
        <f t="shared" si="4"/>
        <v>283.53937475790644</v>
      </c>
      <c r="AE29" s="23">
        <v>1200</v>
      </c>
      <c r="AG29" s="8">
        <f t="shared" si="0"/>
        <v>283.02747771413669</v>
      </c>
      <c r="AI29" s="18"/>
    </row>
    <row r="30" spans="1:35" x14ac:dyDescent="0.2">
      <c r="A30" s="29"/>
      <c r="B30" s="30"/>
      <c r="C30" s="20"/>
      <c r="H30" s="29"/>
      <c r="I30" s="30"/>
      <c r="K30" s="51">
        <v>814.51470004590249</v>
      </c>
      <c r="L30">
        <v>430.10448066333129</v>
      </c>
      <c r="M30" s="13">
        <f t="shared" ref="M30:M39" si="6">$O$62+($L$55-$O$62)*EXP(-$O$63*K30)</f>
        <v>428.60862831205293</v>
      </c>
      <c r="N30" s="14"/>
      <c r="O30" s="15">
        <f t="shared" ref="O30:O39" si="7">(L30-M30)^2</f>
        <v>2.2375742568249937</v>
      </c>
      <c r="Q30" s="51">
        <v>814.51470004590249</v>
      </c>
      <c r="R30">
        <v>430.10448066333129</v>
      </c>
      <c r="S30" s="17">
        <f t="shared" si="5"/>
        <v>428.60862831205293</v>
      </c>
      <c r="U30" s="51">
        <v>814.51470004590249</v>
      </c>
      <c r="V30">
        <v>430.10448066333129</v>
      </c>
      <c r="W30" s="8">
        <f t="shared" si="2"/>
        <v>425.06429323387101</v>
      </c>
      <c r="Y30" s="18">
        <f t="shared" ref="Y30:Y39" si="8">(V30-W30)^2</f>
        <v>25.403489324089374</v>
      </c>
      <c r="AA30" s="51">
        <v>814.51470004590249</v>
      </c>
      <c r="AB30">
        <v>430.10448066333129</v>
      </c>
      <c r="AC30" s="17">
        <f t="shared" si="4"/>
        <v>425.06429323387101</v>
      </c>
      <c r="AE30" s="51">
        <v>814.51470004590249</v>
      </c>
      <c r="AF30">
        <v>430.10448066333129</v>
      </c>
      <c r="AG30" s="8">
        <f t="shared" si="0"/>
        <v>424.54325743052976</v>
      </c>
      <c r="AH30" s="1">
        <v>0.4358048498737746</v>
      </c>
      <c r="AI30" s="18">
        <f t="shared" si="1"/>
        <v>30.927203845051434</v>
      </c>
    </row>
    <row r="31" spans="1:35" x14ac:dyDescent="0.2">
      <c r="C31" s="20"/>
      <c r="K31" s="51">
        <v>790.51470004590249</v>
      </c>
      <c r="L31">
        <v>431.97848804679802</v>
      </c>
      <c r="M31" s="8">
        <f t="shared" si="6"/>
        <v>439.44282850659425</v>
      </c>
      <c r="O31" s="18">
        <f t="shared" si="7"/>
        <v>55.716378499751038</v>
      </c>
      <c r="Q31" s="51">
        <v>790.51470004590249</v>
      </c>
      <c r="R31">
        <v>431.97848804679802</v>
      </c>
      <c r="S31" s="17">
        <f t="shared" si="5"/>
        <v>439.44282850659425</v>
      </c>
      <c r="U31" s="51">
        <v>790.51470004590249</v>
      </c>
      <c r="V31">
        <v>431.97848804679802</v>
      </c>
      <c r="W31" s="8">
        <f t="shared" si="2"/>
        <v>435.9155453362261</v>
      </c>
      <c r="Y31" s="18">
        <f t="shared" si="8"/>
        <v>15.5004201002388</v>
      </c>
      <c r="AA31" s="51">
        <v>790.51470004590249</v>
      </c>
      <c r="AB31">
        <v>431.97848804679802</v>
      </c>
      <c r="AC31" s="17">
        <f t="shared" si="4"/>
        <v>435.9155453362261</v>
      </c>
      <c r="AE31" s="51">
        <v>790.51470004590249</v>
      </c>
      <c r="AF31">
        <v>431.97848804679802</v>
      </c>
      <c r="AG31" s="8">
        <f t="shared" si="0"/>
        <v>435.3969433576047</v>
      </c>
      <c r="AH31" s="1">
        <v>0.51083116851921062</v>
      </c>
      <c r="AI31" s="18">
        <f t="shared" si="1"/>
        <v>11.685836711982381</v>
      </c>
    </row>
    <row r="32" spans="1:35" x14ac:dyDescent="0.2">
      <c r="A32" s="6"/>
      <c r="B32" s="32"/>
      <c r="C32" s="20"/>
      <c r="K32" s="51">
        <v>766.51470004590249</v>
      </c>
      <c r="L32">
        <v>442.53020861298432</v>
      </c>
      <c r="M32" s="8">
        <f t="shared" si="6"/>
        <v>450.55089134901942</v>
      </c>
      <c r="O32" s="18">
        <f t="shared" si="7"/>
        <v>64.33135155213148</v>
      </c>
      <c r="Q32" s="51">
        <v>766.51470004590249</v>
      </c>
      <c r="R32">
        <v>442.53020861298432</v>
      </c>
      <c r="S32" s="17">
        <f t="shared" si="5"/>
        <v>450.55089134901942</v>
      </c>
      <c r="U32" s="51">
        <v>766.51470004590249</v>
      </c>
      <c r="V32">
        <v>442.53020861298432</v>
      </c>
      <c r="W32" s="8">
        <f t="shared" si="2"/>
        <v>447.04381358428719</v>
      </c>
      <c r="Y32" s="18">
        <f t="shared" si="8"/>
        <v>20.372629836969967</v>
      </c>
      <c r="AA32" s="51">
        <v>766.51470004590249</v>
      </c>
      <c r="AB32">
        <v>442.53020861298432</v>
      </c>
      <c r="AC32" s="17">
        <f t="shared" si="4"/>
        <v>447.04381358428719</v>
      </c>
      <c r="AE32" s="51">
        <v>766.51470004590249</v>
      </c>
      <c r="AF32">
        <v>442.53020861298432</v>
      </c>
      <c r="AG32" s="8">
        <f t="shared" si="0"/>
        <v>446.52810983852601</v>
      </c>
      <c r="AH32" s="1">
        <v>0.85304407143183236</v>
      </c>
      <c r="AI32" s="18">
        <f t="shared" si="1"/>
        <v>15.983214209187683</v>
      </c>
    </row>
    <row r="33" spans="1:35" x14ac:dyDescent="0.2">
      <c r="A33" s="6"/>
      <c r="B33" s="32"/>
      <c r="C33" s="20"/>
      <c r="K33" s="51">
        <v>742.51470004590249</v>
      </c>
      <c r="L33">
        <v>450.40051412390466</v>
      </c>
      <c r="M33" s="8">
        <f t="shared" si="6"/>
        <v>461.93973943154191</v>
      </c>
      <c r="O33" s="18">
        <f t="shared" si="7"/>
        <v>133.15372070041605</v>
      </c>
      <c r="Q33" s="51">
        <v>742.51470004590249</v>
      </c>
      <c r="R33">
        <v>450.40051412390466</v>
      </c>
      <c r="S33" s="17">
        <f t="shared" si="5"/>
        <v>461.93973943154191</v>
      </c>
      <c r="U33" s="51">
        <v>742.51470004590249</v>
      </c>
      <c r="V33">
        <v>450.40051412390466</v>
      </c>
      <c r="W33" s="8">
        <f t="shared" si="2"/>
        <v>458.4561697836171</v>
      </c>
      <c r="Y33" s="18">
        <f t="shared" si="8"/>
        <v>64.893588107857113</v>
      </c>
      <c r="AA33" s="51">
        <v>742.51470004590249</v>
      </c>
      <c r="AB33">
        <v>450.40051412390466</v>
      </c>
      <c r="AC33" s="17">
        <f t="shared" si="4"/>
        <v>458.4561697836171</v>
      </c>
      <c r="AE33" s="51">
        <v>742.51470004590249</v>
      </c>
      <c r="AF33">
        <v>450.40051412390466</v>
      </c>
      <c r="AG33" s="8">
        <f t="shared" si="0"/>
        <v>457.94385081891556</v>
      </c>
      <c r="AH33" s="1">
        <v>1.1695426907988939</v>
      </c>
      <c r="AI33" s="18">
        <f t="shared" si="1"/>
        <v>56.901928494298083</v>
      </c>
    </row>
    <row r="34" spans="1:35" x14ac:dyDescent="0.2">
      <c r="A34" s="6"/>
      <c r="B34" s="32"/>
      <c r="C34" s="20"/>
      <c r="K34" s="51">
        <v>726.51470004590249</v>
      </c>
      <c r="L34">
        <v>455.91941049065434</v>
      </c>
      <c r="M34" s="8">
        <f t="shared" si="6"/>
        <v>469.69179426328139</v>
      </c>
      <c r="O34" s="18">
        <f t="shared" si="7"/>
        <v>189.67855478052095</v>
      </c>
      <c r="Q34" s="51">
        <v>726.51470004590249</v>
      </c>
      <c r="R34">
        <v>455.91941049065434</v>
      </c>
      <c r="S34" s="17">
        <f t="shared" si="5"/>
        <v>469.69179426328139</v>
      </c>
      <c r="U34" s="51">
        <v>726.51470004590249</v>
      </c>
      <c r="V34">
        <v>455.91941049065434</v>
      </c>
      <c r="W34" s="8">
        <f t="shared" si="2"/>
        <v>466.22580772334828</v>
      </c>
      <c r="Y34" s="18">
        <f t="shared" si="8"/>
        <v>106.22182391808128</v>
      </c>
      <c r="AA34" s="51">
        <v>726.51470004590249</v>
      </c>
      <c r="AB34">
        <v>455.91941049065434</v>
      </c>
      <c r="AC34" s="17">
        <f t="shared" si="4"/>
        <v>466.22580772334828</v>
      </c>
      <c r="AE34" s="51">
        <v>726.51470004590249</v>
      </c>
      <c r="AF34">
        <v>455.91941049065434</v>
      </c>
      <c r="AG34" s="8">
        <f t="shared" si="0"/>
        <v>465.71602689130918</v>
      </c>
      <c r="AH34" s="1">
        <v>0.48622005644644256</v>
      </c>
      <c r="AI34" s="18">
        <f t="shared" si="1"/>
        <v>95.973692901579412</v>
      </c>
    </row>
    <row r="35" spans="1:35" x14ac:dyDescent="0.2">
      <c r="A35" s="6"/>
      <c r="B35" s="32"/>
      <c r="C35" s="20"/>
      <c r="K35" s="51">
        <v>722.51470004590249</v>
      </c>
      <c r="L35">
        <v>467.81927448399261</v>
      </c>
      <c r="M35" s="8">
        <f t="shared" si="6"/>
        <v>471.65005008302398</v>
      </c>
      <c r="O35" s="18">
        <f t="shared" si="7"/>
        <v>14.674841690134148</v>
      </c>
      <c r="Q35" s="51">
        <v>722.51470004590249</v>
      </c>
      <c r="R35">
        <v>467.81927448399261</v>
      </c>
      <c r="S35" s="17">
        <f t="shared" si="5"/>
        <v>471.65005008302398</v>
      </c>
      <c r="U35" s="51">
        <v>722.51470004590249</v>
      </c>
      <c r="V35">
        <v>467.81927448399261</v>
      </c>
      <c r="W35" s="8">
        <f t="shared" si="2"/>
        <v>468.18870491706917</v>
      </c>
      <c r="Y35" s="18">
        <f t="shared" si="8"/>
        <v>0.13647884488313392</v>
      </c>
      <c r="AA35" s="51">
        <v>722.51470004590249</v>
      </c>
      <c r="AB35">
        <v>467.81927448399261</v>
      </c>
      <c r="AC35" s="17">
        <f t="shared" si="4"/>
        <v>468.18870491706917</v>
      </c>
      <c r="AE35" s="51">
        <v>722.51470004590249</v>
      </c>
      <c r="AF35">
        <v>467.81927448399261</v>
      </c>
      <c r="AG35" s="8">
        <f>$AI$62+($AF$55-$AI$62)*EXP(-$AI$63*AE35)</f>
        <v>467.67959481689559</v>
      </c>
      <c r="AH35" s="1">
        <v>0.17608102073436049</v>
      </c>
      <c r="AI35" s="18">
        <f t="shared" si="1"/>
        <v>1.9510409400336427E-2</v>
      </c>
    </row>
    <row r="36" spans="1:35" ht="17" thickBot="1" x14ac:dyDescent="0.25">
      <c r="A36" s="6"/>
      <c r="B36" s="32"/>
      <c r="C36" s="20"/>
      <c r="K36" s="51">
        <v>720.51470004590249</v>
      </c>
      <c r="L36">
        <v>471.839626159999</v>
      </c>
      <c r="M36" s="8">
        <f t="shared" si="6"/>
        <v>472.63223753006355</v>
      </c>
      <c r="O36" s="18">
        <f t="shared" si="7"/>
        <v>0.628232783955601</v>
      </c>
      <c r="Q36" s="51">
        <v>720.51470004590249</v>
      </c>
      <c r="R36">
        <v>471.839626159999</v>
      </c>
      <c r="S36" s="17">
        <f t="shared" si="5"/>
        <v>472.63223753006355</v>
      </c>
      <c r="U36" s="51">
        <v>720.51470004590249</v>
      </c>
      <c r="V36">
        <v>471.839626159999</v>
      </c>
      <c r="W36" s="8">
        <f t="shared" si="2"/>
        <v>469.17325040333304</v>
      </c>
      <c r="Y36" s="18">
        <f t="shared" si="8"/>
        <v>7.1095596757359543</v>
      </c>
      <c r="AA36" s="51">
        <v>720.51470004590249</v>
      </c>
      <c r="AB36">
        <v>471.839626159999</v>
      </c>
      <c r="AC36" s="17">
        <f t="shared" si="4"/>
        <v>469.17325040333304</v>
      </c>
      <c r="AE36" s="51">
        <v>720.51470004590249</v>
      </c>
      <c r="AF36">
        <v>471.839626159999</v>
      </c>
      <c r="AG36" s="8">
        <f>$AI$62+($AF$55-$AI$62)*EXP(-$AI$63*AE36)</f>
        <v>468.66448117500516</v>
      </c>
      <c r="AH36" s="1">
        <v>0.10712492933448409</v>
      </c>
      <c r="AI36" s="18">
        <f t="shared" si="1"/>
        <v>10.081545675731503</v>
      </c>
    </row>
    <row r="37" spans="1:35" x14ac:dyDescent="0.2">
      <c r="A37" s="6"/>
      <c r="B37" s="32"/>
      <c r="C37" s="20"/>
      <c r="G37" s="31"/>
      <c r="H37" s="14"/>
      <c r="I37" s="12"/>
      <c r="K37" s="51">
        <v>719.51470004590249</v>
      </c>
      <c r="L37">
        <v>478.55223947190206</v>
      </c>
      <c r="M37" s="8">
        <f t="shared" si="6"/>
        <v>473.12409799601903</v>
      </c>
      <c r="O37" s="18">
        <f t="shared" si="7"/>
        <v>29.464719882201532</v>
      </c>
      <c r="Q37" s="51">
        <v>719.51470004590249</v>
      </c>
      <c r="R37">
        <v>478.55223947190206</v>
      </c>
      <c r="S37" s="17">
        <f t="shared" si="5"/>
        <v>473.12409799601903</v>
      </c>
      <c r="U37" s="51">
        <v>719.51470004590249</v>
      </c>
      <c r="V37">
        <v>478.55223947190206</v>
      </c>
      <c r="W37" s="8">
        <f t="shared" si="2"/>
        <v>469.66629926809685</v>
      </c>
      <c r="Y37" s="18">
        <f t="shared" si="8"/>
        <v>78.959933305601695</v>
      </c>
      <c r="AA37" s="51">
        <v>719.51470004590249</v>
      </c>
      <c r="AB37">
        <v>478.55223947190206</v>
      </c>
      <c r="AC37" s="17">
        <f t="shared" si="4"/>
        <v>469.66629926809685</v>
      </c>
      <c r="AE37" s="51">
        <v>719.51470004590249</v>
      </c>
      <c r="AF37">
        <v>478.55223947190206</v>
      </c>
      <c r="AG37" s="8">
        <f>$AI$62+($AF$55-$AI$62)*EXP(-$AI$63*AE37)</f>
        <v>469.15770185827716</v>
      </c>
      <c r="AH37" s="1">
        <v>2.1717714269137902E-3</v>
      </c>
      <c r="AI37" s="18">
        <f t="shared" si="1"/>
        <v>88.257336973812869</v>
      </c>
    </row>
    <row r="38" spans="1:35" x14ac:dyDescent="0.2">
      <c r="A38" s="6"/>
      <c r="B38" s="32"/>
      <c r="C38" s="20"/>
      <c r="G38" s="23"/>
      <c r="H38" s="33"/>
      <c r="I38" s="17"/>
      <c r="K38" s="51">
        <v>719.01470004590249</v>
      </c>
      <c r="L38">
        <v>482.64501528211531</v>
      </c>
      <c r="M38" s="8">
        <f t="shared" si="6"/>
        <v>473.37022014732696</v>
      </c>
      <c r="O38" s="18">
        <f t="shared" si="7"/>
        <v>86.021824792293629</v>
      </c>
      <c r="Q38" s="51">
        <v>719.01470004590249</v>
      </c>
      <c r="R38">
        <v>482.64501528211531</v>
      </c>
      <c r="S38" s="17">
        <f t="shared" si="5"/>
        <v>473.37022014732696</v>
      </c>
      <c r="U38" s="51">
        <v>719.01470004590249</v>
      </c>
      <c r="V38">
        <v>482.64501528211531</v>
      </c>
      <c r="W38" s="8">
        <f t="shared" si="2"/>
        <v>469.91301796876468</v>
      </c>
      <c r="Y38" s="18">
        <f t="shared" si="8"/>
        <v>162.10375558716771</v>
      </c>
      <c r="AA38" s="51">
        <v>719.01470004590249</v>
      </c>
      <c r="AB38">
        <v>482.64501528211531</v>
      </c>
      <c r="AC38" s="17">
        <f t="shared" si="4"/>
        <v>469.91301796876468</v>
      </c>
      <c r="AE38" s="51">
        <v>719.01470004590249</v>
      </c>
      <c r="AF38">
        <v>482.64501528211531</v>
      </c>
      <c r="AG38" s="8">
        <f>$AI$62+($AF$55-$AI$62)*EXP(-$AI$63*AE38)</f>
        <v>469.40450681461107</v>
      </c>
      <c r="AH38" s="1">
        <v>0</v>
      </c>
      <c r="AI38" s="18">
        <f t="shared" si="1"/>
        <v>175.31106447805152</v>
      </c>
    </row>
    <row r="39" spans="1:35" x14ac:dyDescent="0.2">
      <c r="A39" s="6"/>
      <c r="B39" s="32"/>
      <c r="C39" s="20"/>
      <c r="G39" s="23">
        <v>800</v>
      </c>
      <c r="H39" s="33"/>
      <c r="I39" s="17">
        <f t="shared" ref="I39:I54" si="9">$E$62+($B$55-$E$62)*EXP(-$E$63*G39)</f>
        <v>461.84637115961425</v>
      </c>
      <c r="K39" s="51">
        <v>718.51470004590249</v>
      </c>
      <c r="L39">
        <v>500</v>
      </c>
      <c r="M39" s="8">
        <f t="shared" si="6"/>
        <v>473.61647033293627</v>
      </c>
      <c r="O39" s="18">
        <f t="shared" si="7"/>
        <v>696.09063769283182</v>
      </c>
      <c r="Q39" s="51">
        <v>718.51470004590249</v>
      </c>
      <c r="R39">
        <v>500</v>
      </c>
      <c r="S39" s="17">
        <f t="shared" si="5"/>
        <v>473.61647033293627</v>
      </c>
      <c r="U39" s="51">
        <v>718.51470004590249</v>
      </c>
      <c r="V39">
        <v>500</v>
      </c>
      <c r="W39" s="8">
        <f t="shared" si="2"/>
        <v>470.1598662723386</v>
      </c>
      <c r="Y39" s="18">
        <f t="shared" si="8"/>
        <v>890.43358088471518</v>
      </c>
      <c r="AA39" s="51">
        <v>718.51470004590249</v>
      </c>
      <c r="AB39">
        <v>500</v>
      </c>
      <c r="AC39" s="17">
        <f t="shared" si="4"/>
        <v>470.1598662723386</v>
      </c>
      <c r="AE39" s="51">
        <v>718.51470004590249</v>
      </c>
      <c r="AF39">
        <v>500</v>
      </c>
      <c r="AG39" s="8">
        <f>$AI$62+($AF$55-$AI$62)*EXP(-$AI$63*AE39)</f>
        <v>469.65144160508436</v>
      </c>
      <c r="AH39" s="1">
        <v>1</v>
      </c>
      <c r="AI39" s="18">
        <f t="shared" si="1"/>
        <v>921.03499664960475</v>
      </c>
    </row>
    <row r="40" spans="1:35" x14ac:dyDescent="0.2">
      <c r="A40" s="6"/>
      <c r="B40" s="32"/>
      <c r="C40" s="20"/>
      <c r="G40" s="23">
        <v>700</v>
      </c>
      <c r="H40" s="33"/>
      <c r="I40" s="17">
        <f t="shared" si="9"/>
        <v>508.66908502245309</v>
      </c>
      <c r="K40" s="23">
        <v>700</v>
      </c>
      <c r="L40" s="33"/>
      <c r="M40" s="8"/>
      <c r="O40" s="18"/>
      <c r="Q40" s="23">
        <v>700</v>
      </c>
      <c r="R40" s="33"/>
      <c r="S40" s="17"/>
      <c r="U40" s="23">
        <v>700</v>
      </c>
      <c r="V40" s="33"/>
      <c r="W40" s="8">
        <f t="shared" si="2"/>
        <v>479.3923912560175</v>
      </c>
      <c r="Y40" s="18"/>
      <c r="AA40" s="23">
        <v>700</v>
      </c>
      <c r="AB40" s="33"/>
      <c r="AC40" s="17">
        <f t="shared" si="4"/>
        <v>479.3923912560175</v>
      </c>
      <c r="AE40" s="23">
        <v>700</v>
      </c>
      <c r="AF40" s="33"/>
      <c r="AG40" s="8">
        <f>$AI$62+($AF$55-$AI$62)*EXP(-$AI$63*AE40)</f>
        <v>478.88733398128005</v>
      </c>
      <c r="AI40" s="18"/>
    </row>
    <row r="41" spans="1:35" x14ac:dyDescent="0.2">
      <c r="B41" s="34"/>
      <c r="C41" s="20"/>
      <c r="G41" s="23">
        <v>600</v>
      </c>
      <c r="H41" s="33"/>
      <c r="I41" s="17">
        <f t="shared" si="9"/>
        <v>560.23875949900571</v>
      </c>
      <c r="K41" s="23">
        <v>600</v>
      </c>
      <c r="L41" s="33"/>
      <c r="M41" s="8"/>
      <c r="O41" s="18"/>
      <c r="Q41" s="23">
        <v>600</v>
      </c>
      <c r="R41" s="33"/>
      <c r="S41" s="17"/>
      <c r="U41" s="23">
        <v>600</v>
      </c>
      <c r="V41" s="33"/>
      <c r="W41" s="8">
        <f t="shared" si="2"/>
        <v>532.4841544665029</v>
      </c>
      <c r="Y41" s="18"/>
      <c r="AA41" s="23">
        <v>600</v>
      </c>
      <c r="AB41" s="33"/>
      <c r="AC41" s="17">
        <f t="shared" si="4"/>
        <v>532.4841544665029</v>
      </c>
      <c r="AE41" s="23">
        <v>600</v>
      </c>
      <c r="AF41" s="33"/>
      <c r="AG41" s="8">
        <f>$AI$62+($AF$55-$AI$62)*EXP(-$AI$63*AE41)</f>
        <v>532.00326851828333</v>
      </c>
      <c r="AI41" s="18"/>
    </row>
    <row r="42" spans="1:35" x14ac:dyDescent="0.2">
      <c r="B42" s="35"/>
      <c r="C42" s="2"/>
      <c r="G42" s="23">
        <v>500</v>
      </c>
      <c r="H42" s="33"/>
      <c r="I42" s="17">
        <f t="shared" si="9"/>
        <v>617.03664894659425</v>
      </c>
      <c r="K42" s="23">
        <v>500</v>
      </c>
      <c r="L42" s="33"/>
      <c r="M42" s="8"/>
      <c r="O42" s="18"/>
      <c r="Q42" s="23">
        <v>500</v>
      </c>
      <c r="R42" s="33"/>
      <c r="S42" s="17"/>
      <c r="U42" s="23">
        <v>500</v>
      </c>
      <c r="V42" s="33"/>
      <c r="W42" s="8">
        <f t="shared" si="2"/>
        <v>591.45572589299491</v>
      </c>
      <c r="Y42" s="18"/>
      <c r="AA42" s="23">
        <v>500</v>
      </c>
      <c r="AB42" s="33"/>
      <c r="AC42" s="17">
        <f t="shared" si="4"/>
        <v>591.45572589299491</v>
      </c>
      <c r="AE42" s="23">
        <v>500</v>
      </c>
      <c r="AF42" s="33"/>
      <c r="AG42" s="8">
        <f>$AI$62+($AF$55-$AI$62)*EXP(-$AI$63*AE42)</f>
        <v>591.01057311572231</v>
      </c>
      <c r="AI42" s="18"/>
    </row>
    <row r="43" spans="1:35" x14ac:dyDescent="0.2">
      <c r="B43" s="34"/>
      <c r="C43" s="20"/>
      <c r="G43" s="23">
        <v>400</v>
      </c>
      <c r="H43" s="33"/>
      <c r="I43" s="17">
        <f t="shared" si="9"/>
        <v>679.59279804866549</v>
      </c>
      <c r="K43" s="23">
        <v>400</v>
      </c>
      <c r="L43" s="33"/>
      <c r="M43" s="8"/>
      <c r="O43" s="18"/>
      <c r="Q43" s="23">
        <v>400</v>
      </c>
      <c r="R43" s="33"/>
      <c r="S43" s="17"/>
      <c r="U43" s="23">
        <v>400</v>
      </c>
      <c r="V43" s="33"/>
      <c r="W43" s="8">
        <f t="shared" si="2"/>
        <v>656.95828271565176</v>
      </c>
      <c r="Y43" s="18"/>
      <c r="AA43" s="23">
        <v>400</v>
      </c>
      <c r="AB43" s="33"/>
      <c r="AC43" s="17">
        <f t="shared" si="4"/>
        <v>656.95828271565176</v>
      </c>
      <c r="AE43" s="23">
        <v>400</v>
      </c>
      <c r="AF43" s="33"/>
      <c r="AG43" s="8">
        <f>$AI$62+($AF$55-$AI$62)*EXP(-$AI$63*AE43)</f>
        <v>656.56269087860016</v>
      </c>
      <c r="AI43" s="18"/>
    </row>
    <row r="44" spans="1:35" x14ac:dyDescent="0.2">
      <c r="B44" s="34"/>
      <c r="C44" s="20"/>
      <c r="G44" s="23">
        <v>300</v>
      </c>
      <c r="H44" s="33"/>
      <c r="I44" s="17">
        <f t="shared" si="9"/>
        <v>748.4909882550395</v>
      </c>
      <c r="K44" s="23">
        <v>300</v>
      </c>
      <c r="L44" s="33"/>
      <c r="M44" s="8"/>
      <c r="O44" s="18"/>
      <c r="Q44" s="23">
        <v>300</v>
      </c>
      <c r="R44" s="33"/>
      <c r="S44" s="17"/>
      <c r="U44" s="23">
        <v>300</v>
      </c>
      <c r="V44" s="33"/>
      <c r="W44" s="8">
        <f t="shared" si="2"/>
        <v>729.71511870489769</v>
      </c>
      <c r="Y44" s="18"/>
      <c r="AA44" s="23">
        <v>300</v>
      </c>
      <c r="AB44" s="33"/>
      <c r="AC44" s="17">
        <f t="shared" si="4"/>
        <v>729.71511870489769</v>
      </c>
      <c r="AE44" s="23">
        <v>300</v>
      </c>
      <c r="AF44" s="33"/>
      <c r="AG44" s="8">
        <f>$AI$62+($AF$55-$AI$62)*EXP(-$AI$63*AE44)</f>
        <v>729.38554175297668</v>
      </c>
      <c r="AI44" s="18"/>
    </row>
    <row r="45" spans="1:35" ht="17" thickBot="1" x14ac:dyDescent="0.25">
      <c r="G45" s="23">
        <v>200</v>
      </c>
      <c r="H45" s="33"/>
      <c r="I45" s="17">
        <f t="shared" si="9"/>
        <v>824.37418570007731</v>
      </c>
      <c r="K45" s="23">
        <v>200</v>
      </c>
      <c r="L45" s="33"/>
      <c r="M45" s="8"/>
      <c r="O45" s="18"/>
      <c r="Q45" s="23">
        <v>200</v>
      </c>
      <c r="R45" s="33"/>
      <c r="S45" s="17"/>
      <c r="U45" s="23">
        <v>200</v>
      </c>
      <c r="V45" s="33"/>
      <c r="W45" s="8">
        <f t="shared" si="2"/>
        <v>810.52963099176816</v>
      </c>
      <c r="Y45" s="18"/>
      <c r="AA45" s="23">
        <v>200</v>
      </c>
      <c r="AB45" s="33"/>
      <c r="AC45" s="17">
        <f t="shared" si="4"/>
        <v>810.52963099176816</v>
      </c>
      <c r="AE45" s="23">
        <v>200</v>
      </c>
      <c r="AF45" s="33"/>
      <c r="AG45" s="8">
        <f>$AI$62+($AF$55-$AI$62)*EXP(-$AI$63*AE45)</f>
        <v>810.2855613168731</v>
      </c>
      <c r="AI45" s="18"/>
    </row>
    <row r="46" spans="1:35" ht="17" thickBot="1" x14ac:dyDescent="0.25">
      <c r="A46" s="50">
        <v>96</v>
      </c>
      <c r="B46">
        <v>931.72640552757309</v>
      </c>
      <c r="C46" s="13">
        <f t="shared" ref="C46:C54" si="10">$E$62+($B$55-$E$62)*EXP(-$E$63*A46)</f>
        <v>911.46438664469861</v>
      </c>
      <c r="D46" s="14"/>
      <c r="E46" s="15">
        <f t="shared" ref="E46:E54" si="11">(B46-C46)^2</f>
        <v>410.54940920996222</v>
      </c>
      <c r="G46" s="50">
        <v>96</v>
      </c>
      <c r="H46">
        <v>931.72640552757309</v>
      </c>
      <c r="I46" s="17">
        <f t="shared" si="9"/>
        <v>911.46438664469861</v>
      </c>
      <c r="K46" s="50">
        <v>96</v>
      </c>
      <c r="L46">
        <v>931.72640552757309</v>
      </c>
      <c r="M46" s="8">
        <f>$O$62+($L$55-$O$62)*EXP(-$O$63*K46)</f>
        <v>904.96985463946328</v>
      </c>
      <c r="O46" s="18">
        <f t="shared" ref="O46:O54" si="12">(L46-M46)^2</f>
        <v>715.91301542801011</v>
      </c>
      <c r="Q46" s="50">
        <v>96</v>
      </c>
      <c r="R46">
        <v>931.72640552757309</v>
      </c>
      <c r="S46" s="17">
        <f t="shared" ref="S46:S47" si="13">$O$62+($L$55-$O$62)*EXP(-$O$63*Q46)</f>
        <v>904.96985463946328</v>
      </c>
      <c r="U46" s="50">
        <v>96</v>
      </c>
      <c r="V46">
        <v>931.72640552757309</v>
      </c>
      <c r="W46" s="8">
        <f t="shared" si="2"/>
        <v>904.08459702014181</v>
      </c>
      <c r="Y46" s="18">
        <f t="shared" ref="Y46:Y54" si="14">(V46-W46)^2</f>
        <v>764.06957756150018</v>
      </c>
      <c r="AA46" s="50">
        <v>96</v>
      </c>
      <c r="AB46">
        <v>931.72640552757309</v>
      </c>
      <c r="AC46" s="17">
        <f t="shared" si="4"/>
        <v>904.08459702014181</v>
      </c>
      <c r="AE46" s="50">
        <v>96</v>
      </c>
      <c r="AF46">
        <v>931.72640552757309</v>
      </c>
      <c r="AG46" s="8">
        <f>$AI$62+($AF$55-$AI$62)*EXP(-$AI$63*AE46)</f>
        <v>903.95391096769015</v>
      </c>
      <c r="AH46" s="1">
        <v>0.19855163634248965</v>
      </c>
      <c r="AI46" s="18">
        <f t="shared" ref="AI46" si="15">(AF46-AG46)^2</f>
        <v>771.31145407872771</v>
      </c>
    </row>
    <row r="47" spans="1:35" x14ac:dyDescent="0.2">
      <c r="A47" s="50">
        <v>72</v>
      </c>
      <c r="B47">
        <v>934.72426036959303</v>
      </c>
      <c r="C47" s="13">
        <f t="shared" si="10"/>
        <v>932.83488345603473</v>
      </c>
      <c r="D47" s="14"/>
      <c r="E47" s="15">
        <f t="shared" si="11"/>
        <v>3.5697451214870664</v>
      </c>
      <c r="G47" s="50">
        <v>72</v>
      </c>
      <c r="H47">
        <v>934.72426036959303</v>
      </c>
      <c r="I47" s="17">
        <f t="shared" si="9"/>
        <v>932.83488345603473</v>
      </c>
      <c r="K47" s="50">
        <v>72</v>
      </c>
      <c r="L47">
        <v>934.72426036959303</v>
      </c>
      <c r="M47" s="8">
        <f>$O$62+($L$55-$O$62)*EXP(-$O$63*K47)</f>
        <v>927.84532640446594</v>
      </c>
      <c r="O47" s="18">
        <f t="shared" si="12"/>
        <v>47.3197324965791</v>
      </c>
      <c r="Q47" s="50">
        <v>72</v>
      </c>
      <c r="R47">
        <v>934.72426036959303</v>
      </c>
      <c r="S47" s="17">
        <f t="shared" si="13"/>
        <v>927.84532640446594</v>
      </c>
      <c r="U47" s="50">
        <v>72</v>
      </c>
      <c r="V47">
        <v>934.72426036959303</v>
      </c>
      <c r="W47" s="8">
        <f t="shared" si="2"/>
        <v>927.16451702349991</v>
      </c>
      <c r="Y47" s="18">
        <f t="shared" si="14"/>
        <v>57.149719458799119</v>
      </c>
      <c r="AA47" s="50">
        <v>72</v>
      </c>
      <c r="AB47">
        <v>934.72426036959303</v>
      </c>
      <c r="AC47" s="17">
        <f t="shared" si="4"/>
        <v>927.16451702349991</v>
      </c>
      <c r="AE47" s="50">
        <v>72</v>
      </c>
      <c r="AF47">
        <v>934.72426036959303</v>
      </c>
      <c r="AG47" s="8">
        <f>$AI$62+($AF$55-$AI$62)*EXP(-$AI$63*AE47)</f>
        <v>927.06399850405819</v>
      </c>
      <c r="AH47" s="1">
        <v>0.19855163634248965</v>
      </c>
      <c r="AI47" s="18">
        <f t="shared" si="1"/>
        <v>58.679611848567234</v>
      </c>
    </row>
    <row r="48" spans="1:35" x14ac:dyDescent="0.2">
      <c r="A48" s="50">
        <v>48</v>
      </c>
      <c r="B48">
        <v>940.75128271869528</v>
      </c>
      <c r="C48" s="8">
        <f t="shared" si="10"/>
        <v>954.70644003520715</v>
      </c>
      <c r="E48" s="18">
        <f t="shared" si="11"/>
        <v>194.74641572859485</v>
      </c>
      <c r="G48" s="50">
        <v>48</v>
      </c>
      <c r="H48">
        <v>940.75128271869528</v>
      </c>
      <c r="I48" s="17">
        <f t="shared" si="9"/>
        <v>954.70644003520715</v>
      </c>
      <c r="K48" s="50">
        <v>48</v>
      </c>
      <c r="L48">
        <v>940.75128271869528</v>
      </c>
      <c r="M48" s="8">
        <f>$O$62+($L$55-$O$62)*EXP(-$O$63*K48)</f>
        <v>951.29903534034088</v>
      </c>
      <c r="O48" s="18">
        <f t="shared" si="12"/>
        <v>111.25508536743162</v>
      </c>
      <c r="Q48" s="50">
        <v>48</v>
      </c>
      <c r="R48">
        <v>940.75128271869528</v>
      </c>
      <c r="S48" s="17">
        <f>$O$62+($L$55-$O$62)*EXP(-$O$63*Q48)</f>
        <v>951.29903534034088</v>
      </c>
      <c r="U48" s="50">
        <v>48</v>
      </c>
      <c r="V48">
        <v>940.75128271869528</v>
      </c>
      <c r="W48" s="8">
        <f t="shared" si="2"/>
        <v>950.83363267195261</v>
      </c>
      <c r="Y48" s="18">
        <f t="shared" si="14"/>
        <v>101.65378057994819</v>
      </c>
      <c r="AA48" s="50">
        <v>48</v>
      </c>
      <c r="AB48">
        <v>940.75128271869528</v>
      </c>
      <c r="AC48" s="17">
        <f t="shared" si="4"/>
        <v>950.83363267195261</v>
      </c>
      <c r="AE48" s="50">
        <v>48</v>
      </c>
      <c r="AF48">
        <v>940.75128271869528</v>
      </c>
      <c r="AG48" s="8">
        <f>$AI$62+($AF$55-$AI$62)*EXP(-$AI$63*AE48)</f>
        <v>950.76490835941672</v>
      </c>
      <c r="AH48" s="1">
        <v>0.29890914403497931</v>
      </c>
      <c r="AI48" s="18">
        <f t="shared" si="1"/>
        <v>100.27269847251394</v>
      </c>
    </row>
    <row r="49" spans="1:35" x14ac:dyDescent="0.2">
      <c r="A49" s="50">
        <v>24</v>
      </c>
      <c r="B49">
        <v>946.38378176076537</v>
      </c>
      <c r="C49" s="8">
        <f t="shared" si="10"/>
        <v>977.09080439599222</v>
      </c>
      <c r="E49" s="18">
        <f t="shared" si="11"/>
        <v>942.92123912033412</v>
      </c>
      <c r="G49" s="50">
        <v>24</v>
      </c>
      <c r="H49">
        <v>946.38378176076537</v>
      </c>
      <c r="I49" s="17">
        <f t="shared" si="9"/>
        <v>977.09080439599222</v>
      </c>
      <c r="K49" s="50">
        <v>24</v>
      </c>
      <c r="L49">
        <v>946.38378176076537</v>
      </c>
      <c r="M49" s="8">
        <f t="shared" ref="M49:M54" si="16">$O$62+($L$55-$O$62)*EXP(-$O$63*K49)</f>
        <v>975.34559789868376</v>
      </c>
      <c r="O49" s="18">
        <f t="shared" si="12"/>
        <v>838.78679400659007</v>
      </c>
      <c r="Q49" s="50">
        <v>24</v>
      </c>
      <c r="R49">
        <v>946.38378176076537</v>
      </c>
      <c r="S49" s="17">
        <f t="shared" ref="S49:S54" si="17">$O$62+($L$55-$O$62)*EXP(-$O$63*Q49)</f>
        <v>975.34559789868376</v>
      </c>
      <c r="U49" s="50">
        <v>24</v>
      </c>
      <c r="V49">
        <v>946.38378176076537</v>
      </c>
      <c r="W49" s="8">
        <f t="shared" si="2"/>
        <v>975.10698524415909</v>
      </c>
      <c r="Y49" s="18">
        <f t="shared" si="14"/>
        <v>825.02241834844097</v>
      </c>
      <c r="AA49" s="50">
        <v>24</v>
      </c>
      <c r="AB49">
        <v>946.38378176076537</v>
      </c>
      <c r="AC49" s="17">
        <f t="shared" si="4"/>
        <v>975.10698524415909</v>
      </c>
      <c r="AE49" s="50">
        <v>24</v>
      </c>
      <c r="AF49">
        <v>946.38378176076537</v>
      </c>
      <c r="AG49" s="8">
        <f>$AI$62+($AF$55-$AI$62)*EXP(-$AI$63*AE49)</f>
        <v>975.07174523694243</v>
      </c>
      <c r="AH49" s="1">
        <v>0.21071666345129578</v>
      </c>
      <c r="AI49" s="18">
        <f t="shared" si="1"/>
        <v>822.99924841046902</v>
      </c>
    </row>
    <row r="50" spans="1:35" x14ac:dyDescent="0.2">
      <c r="A50" s="50">
        <v>8</v>
      </c>
      <c r="B50">
        <v>954.11641997499271</v>
      </c>
      <c r="C50" s="8">
        <f t="shared" si="10"/>
        <v>992.30453316456897</v>
      </c>
      <c r="E50" s="18">
        <f t="shared" si="11"/>
        <v>1458.3319889798881</v>
      </c>
      <c r="G50" s="50">
        <v>8</v>
      </c>
      <c r="H50">
        <v>954.11641997499271</v>
      </c>
      <c r="I50" s="17">
        <f t="shared" si="9"/>
        <v>992.30453316456897</v>
      </c>
      <c r="J50" s="36"/>
      <c r="K50" s="50">
        <v>8</v>
      </c>
      <c r="L50">
        <v>954.11641997499271</v>
      </c>
      <c r="M50" s="8">
        <f t="shared" si="16"/>
        <v>991.7133876976535</v>
      </c>
      <c r="O50" s="18">
        <f t="shared" si="12"/>
        <v>1413.5319819387976</v>
      </c>
      <c r="Q50" s="50">
        <v>8</v>
      </c>
      <c r="R50">
        <v>954.11641997499271</v>
      </c>
      <c r="S50" s="17">
        <f t="shared" si="17"/>
        <v>991.7133876976535</v>
      </c>
      <c r="U50" s="50">
        <v>8</v>
      </c>
      <c r="V50">
        <v>954.11641997499271</v>
      </c>
      <c r="W50" s="8">
        <f t="shared" si="2"/>
        <v>991.63250878859242</v>
      </c>
      <c r="Y50" s="18">
        <f t="shared" si="14"/>
        <v>1407.4569198699012</v>
      </c>
      <c r="AA50" s="50">
        <v>8</v>
      </c>
      <c r="AB50">
        <v>954.11641997499271</v>
      </c>
      <c r="AC50" s="17">
        <f t="shared" si="4"/>
        <v>991.63250878859242</v>
      </c>
      <c r="AE50" s="50">
        <v>8</v>
      </c>
      <c r="AF50">
        <v>954.11641997499271</v>
      </c>
      <c r="AG50" s="8">
        <f>$AI$62+($AF$55-$AI$62)*EXP(-$AI$63*AE50)</f>
        <v>991.62056290016812</v>
      </c>
      <c r="AH50" s="1">
        <v>0.2817604535910897</v>
      </c>
      <c r="AI50" s="18">
        <f t="shared" si="1"/>
        <v>1406.5607365519852</v>
      </c>
    </row>
    <row r="51" spans="1:35" x14ac:dyDescent="0.2">
      <c r="A51" s="50">
        <v>4</v>
      </c>
      <c r="B51">
        <v>960.23750496814307</v>
      </c>
      <c r="C51" s="8">
        <f t="shared" si="10"/>
        <v>996.14483543537438</v>
      </c>
      <c r="E51" s="18">
        <f t="shared" si="11"/>
        <v>1289.3363812829575</v>
      </c>
      <c r="G51" s="50">
        <v>4</v>
      </c>
      <c r="H51">
        <v>960.23750496814307</v>
      </c>
      <c r="I51" s="17">
        <f t="shared" si="9"/>
        <v>996.14483543537438</v>
      </c>
      <c r="K51" s="50">
        <v>4</v>
      </c>
      <c r="L51">
        <v>960.23750496814307</v>
      </c>
      <c r="M51" s="8">
        <f t="shared" si="16"/>
        <v>995.84807460659056</v>
      </c>
      <c r="O51" s="18">
        <f t="shared" si="12"/>
        <v>1268.1126699747181</v>
      </c>
      <c r="Q51" s="50">
        <v>4</v>
      </c>
      <c r="R51">
        <v>960.23750496814307</v>
      </c>
      <c r="S51" s="17">
        <f t="shared" si="17"/>
        <v>995.84807460659056</v>
      </c>
      <c r="U51" s="50">
        <v>4</v>
      </c>
      <c r="V51">
        <v>960.23750496814307</v>
      </c>
      <c r="W51" s="8">
        <f t="shared" si="2"/>
        <v>995.80746572246198</v>
      </c>
      <c r="Y51" s="18">
        <f t="shared" si="14"/>
        <v>1265.2221080637878</v>
      </c>
      <c r="AA51" s="50">
        <v>4</v>
      </c>
      <c r="AB51">
        <v>960.23750496814307</v>
      </c>
      <c r="AC51" s="17">
        <f t="shared" si="4"/>
        <v>995.80746572246198</v>
      </c>
      <c r="AE51" s="50">
        <v>4</v>
      </c>
      <c r="AF51">
        <v>960.23750496814307</v>
      </c>
      <c r="AG51" s="8">
        <f>$AI$62+($AF$55-$AI$62)*EXP(-$AI$63*AE51)</f>
        <v>995.80146761298158</v>
      </c>
      <c r="AH51" s="1">
        <v>0.12405483343546145</v>
      </c>
      <c r="AI51" s="18">
        <f t="shared" si="1"/>
        <v>1264.795439003469</v>
      </c>
    </row>
    <row r="52" spans="1:35" x14ac:dyDescent="0.2">
      <c r="A52" s="50">
        <v>2</v>
      </c>
      <c r="B52">
        <v>964.30420941019759</v>
      </c>
      <c r="C52" s="8">
        <f t="shared" si="10"/>
        <v>998.07055634127107</v>
      </c>
      <c r="E52" s="18">
        <f t="shared" si="11"/>
        <v>1140.1661850696157</v>
      </c>
      <c r="G52" s="50">
        <v>2</v>
      </c>
      <c r="H52">
        <v>964.30420941019759</v>
      </c>
      <c r="I52" s="17">
        <f t="shared" si="9"/>
        <v>998.07055634127107</v>
      </c>
      <c r="K52" s="50">
        <v>2</v>
      </c>
      <c r="L52">
        <v>964.30420941019759</v>
      </c>
      <c r="M52" s="8">
        <f t="shared" si="16"/>
        <v>997.921878007788</v>
      </c>
      <c r="O52" s="18">
        <f t="shared" si="12"/>
        <v>1130.1476419374162</v>
      </c>
      <c r="Q52" s="50">
        <v>2</v>
      </c>
      <c r="R52">
        <v>964.30420941019759</v>
      </c>
      <c r="S52" s="17">
        <f t="shared" si="17"/>
        <v>997.921878007788</v>
      </c>
      <c r="U52" s="50">
        <v>2</v>
      </c>
      <c r="V52">
        <v>964.30420941019759</v>
      </c>
      <c r="W52" s="8">
        <f t="shared" si="2"/>
        <v>997.90153107531705</v>
      </c>
      <c r="Y52" s="18">
        <f t="shared" si="14"/>
        <v>1128.7800230695059</v>
      </c>
      <c r="AA52" s="50">
        <v>2</v>
      </c>
      <c r="AB52">
        <v>964.30420941019759</v>
      </c>
      <c r="AC52" s="17">
        <f t="shared" si="4"/>
        <v>997.90153107531705</v>
      </c>
      <c r="AE52" s="50">
        <v>2</v>
      </c>
      <c r="AF52">
        <v>964.30420941019759</v>
      </c>
      <c r="AG52" s="8">
        <f>$AI$62+($AF$55-$AI$62)*EXP(-$AI$63*AE52)</f>
        <v>997.89852570939377</v>
      </c>
      <c r="AH52" s="1">
        <v>6.8207369875796509E-2</v>
      </c>
      <c r="AI52" s="18">
        <f t="shared" si="1"/>
        <v>1128.5780876104382</v>
      </c>
    </row>
    <row r="53" spans="1:35" x14ac:dyDescent="0.2">
      <c r="A53" s="50">
        <v>1</v>
      </c>
      <c r="B53">
        <v>977.94259644466001</v>
      </c>
      <c r="C53" s="8">
        <f t="shared" si="10"/>
        <v>999.03481237706183</v>
      </c>
      <c r="E53" s="18">
        <f t="shared" si="11"/>
        <v>444.88157293906494</v>
      </c>
      <c r="G53" s="50">
        <v>1</v>
      </c>
      <c r="H53">
        <v>977.94259644466001</v>
      </c>
      <c r="I53" s="17">
        <f t="shared" si="9"/>
        <v>999.03481237706183</v>
      </c>
      <c r="K53" s="50">
        <v>1</v>
      </c>
      <c r="L53">
        <v>977.94259644466001</v>
      </c>
      <c r="M53" s="8">
        <f t="shared" si="16"/>
        <v>998.96039861837767</v>
      </c>
      <c r="O53" s="18">
        <f t="shared" si="12"/>
        <v>441.74800821353057</v>
      </c>
      <c r="Q53" s="50">
        <v>1</v>
      </c>
      <c r="R53">
        <v>977.94259644466001</v>
      </c>
      <c r="S53" s="17">
        <f t="shared" si="17"/>
        <v>998.96039861837767</v>
      </c>
      <c r="U53" s="50">
        <v>1</v>
      </c>
      <c r="V53">
        <v>977.94259644466001</v>
      </c>
      <c r="W53" s="8">
        <f t="shared" si="2"/>
        <v>998.95021451287403</v>
      </c>
      <c r="Y53" s="18">
        <f t="shared" si="14"/>
        <v>441.32001689995195</v>
      </c>
      <c r="AA53" s="50">
        <v>1</v>
      </c>
      <c r="AB53">
        <v>977.94259644466001</v>
      </c>
      <c r="AC53" s="17">
        <f t="shared" si="4"/>
        <v>998.95021451287403</v>
      </c>
      <c r="AE53" s="50">
        <v>1</v>
      </c>
      <c r="AF53">
        <v>977.94259644466001</v>
      </c>
      <c r="AG53" s="8">
        <f>$AI$62+($AF$55-$AI$62)*EXP(-$AI$63*AE53)</f>
        <v>998.94871024962731</v>
      </c>
      <c r="AH53" s="1">
        <v>0.13631685622313536</v>
      </c>
      <c r="AI53" s="18">
        <f t="shared" si="1"/>
        <v>441.25681718723774</v>
      </c>
    </row>
    <row r="54" spans="1:35" x14ac:dyDescent="0.2">
      <c r="A54" s="50">
        <v>0.5</v>
      </c>
      <c r="B54">
        <v>988.43187937315281</v>
      </c>
      <c r="C54" s="8">
        <f t="shared" si="10"/>
        <v>999.51728968390626</v>
      </c>
      <c r="E54" s="18">
        <f t="shared" si="11"/>
        <v>122.88632175775881</v>
      </c>
      <c r="G54" s="50">
        <v>0.5</v>
      </c>
      <c r="H54">
        <v>988.43187937315281</v>
      </c>
      <c r="I54" s="17">
        <f t="shared" si="9"/>
        <v>999.51728968390626</v>
      </c>
      <c r="K54" s="50">
        <v>0.5</v>
      </c>
      <c r="L54">
        <v>988.43187937315281</v>
      </c>
      <c r="M54" s="8">
        <f t="shared" si="16"/>
        <v>999.48006414254087</v>
      </c>
      <c r="O54" s="18">
        <f t="shared" si="12"/>
        <v>122.06238669853826</v>
      </c>
      <c r="Q54" s="50">
        <v>0.5</v>
      </c>
      <c r="R54">
        <v>988.43187937315281</v>
      </c>
      <c r="S54" s="17">
        <f t="shared" si="17"/>
        <v>999.48006414254087</v>
      </c>
      <c r="U54" s="50">
        <v>0.5</v>
      </c>
      <c r="V54">
        <v>988.43187937315281</v>
      </c>
      <c r="W54" s="8">
        <f t="shared" si="2"/>
        <v>999.47496942788621</v>
      </c>
      <c r="Y54" s="18">
        <f t="shared" si="14"/>
        <v>121.94983795695168</v>
      </c>
      <c r="AA54" s="50">
        <v>0.5</v>
      </c>
      <c r="AB54">
        <v>988.43187937315281</v>
      </c>
      <c r="AC54" s="17">
        <f t="shared" si="4"/>
        <v>999.47496942788621</v>
      </c>
      <c r="AE54" s="50">
        <v>0.5</v>
      </c>
      <c r="AF54">
        <v>988.43187937315281</v>
      </c>
      <c r="AG54" s="8">
        <f>$AI$62+($AF$55-$AI$62)*EXP(-$AI$63*AE54)</f>
        <v>999.47421690088004</v>
      </c>
      <c r="AH54" s="1">
        <v>7.3630064200856549E-2</v>
      </c>
      <c r="AI54" s="18">
        <f t="shared" si="1"/>
        <v>121.93321807625306</v>
      </c>
    </row>
    <row r="55" spans="1:35" x14ac:dyDescent="0.2">
      <c r="A55" s="50">
        <v>0</v>
      </c>
      <c r="B55">
        <v>1000</v>
      </c>
      <c r="C55" s="8">
        <f>$E$62+($B$55-$E$62)*EXP(-$E$63*A55)</f>
        <v>1000</v>
      </c>
      <c r="E55" s="18">
        <f>(B55-C55)^2</f>
        <v>0</v>
      </c>
      <c r="G55" s="50">
        <v>0</v>
      </c>
      <c r="H55">
        <v>1000</v>
      </c>
      <c r="I55" s="17">
        <f>$E$62+($B$55-$E$62)*EXP(-$E$63*G55)</f>
        <v>1000</v>
      </c>
      <c r="K55" s="50">
        <v>0</v>
      </c>
      <c r="L55">
        <v>1000</v>
      </c>
      <c r="M55" s="8">
        <f>$O$62+($L$55-$O$62)*EXP(-$O$63*K55)</f>
        <v>1000</v>
      </c>
      <c r="O55" s="18">
        <f>(L55-M55)^2</f>
        <v>0</v>
      </c>
      <c r="Q55" s="50">
        <v>0</v>
      </c>
      <c r="R55">
        <v>1000</v>
      </c>
      <c r="S55" s="17">
        <f>$O$62+($L$55-$O$62)*EXP(-$O$63*Q55)</f>
        <v>1000</v>
      </c>
      <c r="U55" s="50">
        <v>0</v>
      </c>
      <c r="V55">
        <v>1000</v>
      </c>
      <c r="W55" s="8">
        <f>$Y$62+($V$55-$Y$62)*EXP(-$Y$63*U55)</f>
        <v>1000</v>
      </c>
      <c r="Y55" s="18">
        <f>(V55-W55)^2</f>
        <v>0</v>
      </c>
      <c r="AA55" s="50">
        <v>0</v>
      </c>
      <c r="AB55">
        <v>1000</v>
      </c>
      <c r="AC55" s="17">
        <f>$Y$62+($V$55-$Y$62)*EXP(-$Y$63*AA55)</f>
        <v>1000</v>
      </c>
      <c r="AE55" s="50">
        <v>0</v>
      </c>
      <c r="AF55">
        <v>1000</v>
      </c>
      <c r="AG55" s="8">
        <f>$AI$62+($AF$55-$AI$62)*EXP(-$AI$63*AE55)</f>
        <v>1000</v>
      </c>
      <c r="AH55" s="1">
        <v>0</v>
      </c>
      <c r="AI55" s="18">
        <f>(AF55-AG55)^2</f>
        <v>0</v>
      </c>
    </row>
    <row r="56" spans="1:35" x14ac:dyDescent="0.2">
      <c r="A56" s="23"/>
      <c r="E56" s="18">
        <f>SUM(E46:E55)</f>
        <v>6007.3892592096636</v>
      </c>
      <c r="G56" s="23"/>
      <c r="I56" s="18"/>
      <c r="K56" s="23"/>
      <c r="O56" s="18">
        <f>SUM(O30:O55)</f>
        <v>7360.8751526926735</v>
      </c>
      <c r="Q56" s="23"/>
      <c r="S56" s="18"/>
      <c r="U56" s="23"/>
      <c r="Y56" s="18">
        <f>SUM(Y15:Y55)</f>
        <v>8094.4248487054247</v>
      </c>
      <c r="AA56" s="23"/>
      <c r="AC56" s="18"/>
      <c r="AE56" s="37"/>
      <c r="AI56" s="18">
        <f>SUM(AI3:AI55)</f>
        <v>8316.1598320164558</v>
      </c>
    </row>
    <row r="57" spans="1:35" x14ac:dyDescent="0.2">
      <c r="A57" s="23"/>
      <c r="E57" s="18"/>
      <c r="G57" s="23"/>
      <c r="I57" s="18"/>
      <c r="K57" s="23"/>
      <c r="O57" s="18"/>
      <c r="Q57" s="23"/>
      <c r="S57" s="18"/>
      <c r="U57" s="23"/>
      <c r="Y57" s="18"/>
      <c r="AA57" s="23"/>
      <c r="AC57" s="18"/>
      <c r="AE57" s="37"/>
      <c r="AI57" s="18"/>
    </row>
    <row r="58" spans="1:35" ht="17" x14ac:dyDescent="0.2">
      <c r="A58" s="23"/>
      <c r="D58" s="38" t="s">
        <v>2</v>
      </c>
      <c r="E58" s="39">
        <f>RSQ(C46:C55,B46:B55)</f>
        <v>0.645744473737771</v>
      </c>
      <c r="G58" s="23"/>
      <c r="I58" s="18"/>
      <c r="K58" s="23"/>
      <c r="N58" s="38" t="s">
        <v>2</v>
      </c>
      <c r="O58" s="39">
        <f>RSQ(M30:M55,L30:L55)</f>
        <v>0.99599641551316365</v>
      </c>
      <c r="Q58" s="23"/>
      <c r="S58" s="18"/>
      <c r="T58" s="40"/>
      <c r="U58" s="23"/>
      <c r="X58" s="38" t="s">
        <v>2</v>
      </c>
      <c r="Y58" s="39">
        <f>RSQ(W15:W55,V15:V55)</f>
        <v>0.99828654393289196</v>
      </c>
      <c r="AA58" s="23"/>
      <c r="AC58" s="18"/>
      <c r="AE58" s="37"/>
      <c r="AH58" s="38" t="s">
        <v>2</v>
      </c>
      <c r="AI58" s="39">
        <f>RSQ(AG3:AG55,AF3:AF55)</f>
        <v>0.99878636018153355</v>
      </c>
    </row>
    <row r="59" spans="1:35" x14ac:dyDescent="0.2">
      <c r="A59" s="23"/>
      <c r="E59" s="18"/>
      <c r="G59" s="23"/>
      <c r="I59" s="18"/>
      <c r="K59" s="23"/>
      <c r="O59" s="18"/>
      <c r="Q59" s="23"/>
      <c r="S59" s="18"/>
      <c r="U59" s="23"/>
      <c r="Y59" s="18"/>
      <c r="AA59" s="23"/>
      <c r="AC59" s="18"/>
      <c r="AE59" s="37"/>
      <c r="AI59" s="18"/>
    </row>
    <row r="60" spans="1:35" x14ac:dyDescent="0.2">
      <c r="A60" s="23"/>
      <c r="E60" s="18"/>
      <c r="G60" s="23"/>
      <c r="I60" s="18"/>
      <c r="K60" s="23"/>
      <c r="O60" s="18"/>
      <c r="Q60" s="23"/>
      <c r="S60" s="18"/>
      <c r="U60" s="23"/>
      <c r="Y60" s="18"/>
      <c r="AA60" s="23"/>
      <c r="AC60" s="18"/>
      <c r="AE60" s="37"/>
      <c r="AI60" s="18"/>
    </row>
    <row r="61" spans="1:35" x14ac:dyDescent="0.2">
      <c r="A61" s="23"/>
      <c r="E61" s="18"/>
      <c r="G61" s="23"/>
      <c r="I61" s="18"/>
      <c r="K61" s="23"/>
      <c r="O61" s="18"/>
      <c r="Q61" s="23"/>
      <c r="S61" s="18"/>
      <c r="U61" s="23"/>
      <c r="Y61" s="18"/>
      <c r="AA61" s="23"/>
      <c r="AC61" s="18"/>
      <c r="AE61" s="37"/>
      <c r="AI61" s="18"/>
    </row>
    <row r="62" spans="1:35" x14ac:dyDescent="0.2">
      <c r="A62" s="23"/>
      <c r="D62" s="41" t="s">
        <v>0</v>
      </c>
      <c r="E62" s="42">
        <v>0</v>
      </c>
      <c r="G62" s="23"/>
      <c r="I62" s="18"/>
      <c r="K62" s="23"/>
      <c r="N62" s="41" t="s">
        <v>0</v>
      </c>
      <c r="O62" s="43">
        <v>0</v>
      </c>
      <c r="Q62" s="23"/>
      <c r="S62" s="18"/>
      <c r="U62" s="23"/>
      <c r="X62" s="41" t="s">
        <v>0</v>
      </c>
      <c r="Y62" s="43">
        <v>0</v>
      </c>
      <c r="AA62" s="23"/>
      <c r="AC62" s="18"/>
      <c r="AE62" s="37"/>
      <c r="AH62" s="41" t="s">
        <v>0</v>
      </c>
      <c r="AI62" s="43">
        <v>0</v>
      </c>
    </row>
    <row r="63" spans="1:35" x14ac:dyDescent="0.2">
      <c r="A63" s="23"/>
      <c r="D63" s="41" t="s">
        <v>1</v>
      </c>
      <c r="E63" s="44">
        <v>9.6565371644786134E-4</v>
      </c>
      <c r="G63" s="23"/>
      <c r="I63" s="18"/>
      <c r="K63" s="23"/>
      <c r="N63" s="41" t="s">
        <v>1</v>
      </c>
      <c r="O63" s="45">
        <v>1.0401421419546115E-3</v>
      </c>
      <c r="Q63" s="23"/>
      <c r="S63" s="18"/>
      <c r="U63" s="23"/>
      <c r="X63" s="41" t="s">
        <v>1</v>
      </c>
      <c r="Y63" s="45">
        <v>1.0503368978528641E-3</v>
      </c>
      <c r="AA63" s="23"/>
      <c r="AC63" s="18"/>
      <c r="AE63" s="37"/>
      <c r="AH63" s="41" t="s">
        <v>1</v>
      </c>
      <c r="AI63" s="45">
        <v>1.0518427430466772E-3</v>
      </c>
    </row>
    <row r="64" spans="1:35" ht="17" thickBot="1" x14ac:dyDescent="0.25">
      <c r="A64" s="46"/>
      <c r="B64" s="47"/>
      <c r="C64" s="47"/>
      <c r="D64" s="47"/>
      <c r="E64" s="48"/>
      <c r="G64" s="46"/>
      <c r="H64" s="47"/>
      <c r="I64" s="48"/>
      <c r="K64" s="46"/>
      <c r="L64" s="47"/>
      <c r="M64" s="47"/>
      <c r="N64" s="47"/>
      <c r="O64" s="48"/>
      <c r="Q64" s="46"/>
      <c r="R64" s="47"/>
      <c r="S64" s="48"/>
      <c r="U64" s="46"/>
      <c r="V64" s="47"/>
      <c r="W64" s="47"/>
      <c r="X64" s="47"/>
      <c r="Y64" s="48"/>
      <c r="AA64" s="46"/>
      <c r="AB64" s="47"/>
      <c r="AC64" s="48"/>
      <c r="AE64" s="49"/>
      <c r="AF64" s="47"/>
      <c r="AG64" s="47"/>
      <c r="AH64" s="47"/>
      <c r="AI64" s="48"/>
    </row>
    <row r="65" spans="31:31" x14ac:dyDescent="0.2">
      <c r="AE65" s="1"/>
    </row>
    <row r="66" spans="31:31" x14ac:dyDescent="0.2">
      <c r="AE66" s="1"/>
    </row>
    <row r="67" spans="31:31" x14ac:dyDescent="0.2">
      <c r="AE67" s="1"/>
    </row>
    <row r="68" spans="31:31" x14ac:dyDescent="0.2">
      <c r="AE68" s="1"/>
    </row>
    <row r="69" spans="31:31" x14ac:dyDescent="0.2">
      <c r="AE69" s="1"/>
    </row>
    <row r="70" spans="31:31" x14ac:dyDescent="0.2">
      <c r="AE70" s="1"/>
    </row>
    <row r="71" spans="31:31" x14ac:dyDescent="0.2">
      <c r="AE71" s="1"/>
    </row>
    <row r="72" spans="31:31" x14ac:dyDescent="0.2">
      <c r="AE72" s="1"/>
    </row>
    <row r="73" spans="31:31" x14ac:dyDescent="0.2">
      <c r="AE73" s="1"/>
    </row>
    <row r="74" spans="31:31" x14ac:dyDescent="0.2">
      <c r="AE74" s="1"/>
    </row>
    <row r="75" spans="31:31" x14ac:dyDescent="0.2">
      <c r="AE75" s="1"/>
    </row>
    <row r="76" spans="31:31" x14ac:dyDescent="0.2">
      <c r="AE76" s="1"/>
    </row>
    <row r="77" spans="31:31" x14ac:dyDescent="0.2">
      <c r="AE77" s="1"/>
    </row>
    <row r="86" spans="31:31" x14ac:dyDescent="0.2">
      <c r="AE86" s="1"/>
    </row>
    <row r="87" spans="31:31" x14ac:dyDescent="0.2">
      <c r="AE87" s="1"/>
    </row>
    <row r="88" spans="31:31" x14ac:dyDescent="0.2">
      <c r="AE8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0CCAB-9765-A74E-8B31-4BE52FDA4558}">
  <dimension ref="A1:AI87"/>
  <sheetViews>
    <sheetView topLeftCell="Y34" zoomScale="80" zoomScaleNormal="80" workbookViewId="0">
      <selection activeCell="AC39" sqref="AC39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2"/>
    <col min="32" max="16384" width="11.5" style="1"/>
  </cols>
  <sheetData>
    <row r="1" spans="1:35" x14ac:dyDescent="0.2">
      <c r="AH1" s="3"/>
    </row>
    <row r="2" spans="1:35" ht="25" thickBot="1" x14ac:dyDescent="0.35">
      <c r="B2" s="4" t="s">
        <v>3</v>
      </c>
      <c r="D2" s="5"/>
      <c r="AE2" s="6"/>
      <c r="AF2" s="7"/>
      <c r="AG2" s="8"/>
      <c r="AH2" s="9" t="s">
        <v>4</v>
      </c>
    </row>
    <row r="3" spans="1:35" x14ac:dyDescent="0.2">
      <c r="AA3" s="10"/>
      <c r="AB3" s="11"/>
      <c r="AC3" s="12"/>
      <c r="AE3" s="10">
        <v>3493.99429934204</v>
      </c>
      <c r="AF3" s="11">
        <v>12.900642955957116</v>
      </c>
      <c r="AG3" s="13">
        <f>$AI$61+($AF$54-$AI$61)*EXP(-$AI$62*AE3)</f>
        <v>17.293002302034729</v>
      </c>
      <c r="AH3" s="14">
        <v>0.92705658278976033</v>
      </c>
      <c r="AI3" s="15">
        <f t="shared" ref="AI3:AI53" si="0">(AF3-AG3)^2</f>
        <v>19.292820625075361</v>
      </c>
    </row>
    <row r="4" spans="1:35" x14ac:dyDescent="0.2">
      <c r="AA4" s="16"/>
      <c r="AB4" s="7"/>
      <c r="AC4" s="17"/>
      <c r="AE4" s="16">
        <v>3469.99429934204</v>
      </c>
      <c r="AF4" s="7">
        <v>13.366080690874</v>
      </c>
      <c r="AG4" s="8">
        <f>$AI$61+($AF$54-$AI$61)*EXP(-$AI$62*AE4)</f>
        <v>17.781743570824325</v>
      </c>
      <c r="AH4" s="1">
        <v>1.9937049325177916</v>
      </c>
      <c r="AI4" s="18">
        <f t="shared" si="0"/>
        <v>19.4980786693712</v>
      </c>
    </row>
    <row r="5" spans="1:35" x14ac:dyDescent="0.2">
      <c r="A5" s="6"/>
      <c r="B5" s="19"/>
      <c r="C5" s="20"/>
      <c r="AA5" s="16"/>
      <c r="AB5" s="7"/>
      <c r="AC5" s="17"/>
      <c r="AE5" s="16">
        <v>3445.99429934204</v>
      </c>
      <c r="AF5" s="7">
        <v>14.113642933086055</v>
      </c>
      <c r="AG5" s="8">
        <f>$AI$61+($AF$54-$AI$61)*EXP(-$AI$62*AE5)</f>
        <v>18.284297827297973</v>
      </c>
      <c r="AH5" s="1">
        <v>1.7364148183681405</v>
      </c>
      <c r="AI5" s="18">
        <f t="shared" si="0"/>
        <v>17.394362246613824</v>
      </c>
    </row>
    <row r="6" spans="1:35" x14ac:dyDescent="0.2">
      <c r="A6" s="6"/>
      <c r="B6" s="19"/>
      <c r="C6" s="20"/>
      <c r="AA6" s="16"/>
      <c r="AB6" s="7"/>
      <c r="AC6" s="17"/>
      <c r="AE6" s="16">
        <v>3421.99429934204</v>
      </c>
      <c r="AF6" s="7">
        <v>15.2355776746763</v>
      </c>
      <c r="AG6" s="8">
        <f>$AI$61+($AF$54-$AI$61)*EXP(-$AI$62*AE6)</f>
        <v>18.801055459255782</v>
      </c>
      <c r="AH6" s="1">
        <v>1.4078632556027391</v>
      </c>
      <c r="AI6" s="18">
        <f t="shared" si="0"/>
        <v>12.71263183232981</v>
      </c>
    </row>
    <row r="7" spans="1:35" x14ac:dyDescent="0.2">
      <c r="A7" s="6"/>
      <c r="B7" s="19"/>
      <c r="C7" s="20"/>
      <c r="AA7" s="16"/>
      <c r="AB7" s="7"/>
      <c r="AC7" s="17"/>
      <c r="AE7" s="16">
        <v>3405.99429934204</v>
      </c>
      <c r="AF7" s="7">
        <v>15.742713032067201</v>
      </c>
      <c r="AG7" s="8">
        <f>$AI$61+($AF$54-$AI$61)*EXP(-$AI$62*AE7)</f>
        <v>19.153649080623818</v>
      </c>
      <c r="AH7" s="1">
        <v>0.55609432468506892</v>
      </c>
      <c r="AI7" s="18">
        <f t="shared" si="0"/>
        <v>11.634484727343034</v>
      </c>
    </row>
    <row r="8" spans="1:35" x14ac:dyDescent="0.2">
      <c r="A8" s="6"/>
      <c r="B8" s="19"/>
      <c r="C8" s="20"/>
      <c r="AA8" s="16"/>
      <c r="AB8" s="7"/>
      <c r="AC8" s="17"/>
      <c r="AE8" s="16">
        <v>3401.99429934204</v>
      </c>
      <c r="AF8" s="7">
        <v>17.45280568271939</v>
      </c>
      <c r="AG8" s="8">
        <f>$AI$61+($AF$54-$AI$61)*EXP(-$AI$62*AE8)</f>
        <v>19.24282588661486</v>
      </c>
      <c r="AH8" s="1">
        <v>4.2923394427849111</v>
      </c>
      <c r="AI8" s="18">
        <f t="shared" si="0"/>
        <v>3.2041723303539786</v>
      </c>
    </row>
    <row r="9" spans="1:35" x14ac:dyDescent="0.2">
      <c r="A9" s="6"/>
      <c r="B9" s="19"/>
      <c r="C9" s="20"/>
      <c r="AA9" s="16"/>
      <c r="AB9" s="7"/>
      <c r="AC9" s="17"/>
      <c r="AE9" s="16">
        <v>3399.99429934204</v>
      </c>
      <c r="AF9" s="7">
        <v>18.336688916630802</v>
      </c>
      <c r="AG9" s="8">
        <f>$AI$61+($AF$54-$AI$61)*EXP(-$AI$62*AE9)</f>
        <v>19.287569867194048</v>
      </c>
      <c r="AH9" s="1">
        <v>0.5914594273660192</v>
      </c>
      <c r="AI9" s="18">
        <f t="shared" si="0"/>
        <v>0.90417458214406154</v>
      </c>
    </row>
    <row r="10" spans="1:35" x14ac:dyDescent="0.2">
      <c r="A10" s="6"/>
      <c r="B10" s="19"/>
      <c r="C10" s="20"/>
      <c r="AA10" s="16"/>
      <c r="AB10" s="7"/>
      <c r="AC10" s="17"/>
      <c r="AE10" s="16">
        <v>3398.99429934204</v>
      </c>
      <c r="AF10" s="7">
        <v>18.776169361981264</v>
      </c>
      <c r="AG10" s="8">
        <f>$AI$61+($AF$54-$AI$61)*EXP(-$AI$62*AE10)</f>
        <v>19.309980857380761</v>
      </c>
      <c r="AH10" s="1">
        <v>0.6095720717574229</v>
      </c>
      <c r="AI10" s="18">
        <f t="shared" si="0"/>
        <v>0.2849547126206477</v>
      </c>
    </row>
    <row r="11" spans="1:35" x14ac:dyDescent="0.2">
      <c r="A11" s="6"/>
      <c r="B11" s="19"/>
      <c r="C11" s="20"/>
      <c r="AA11" s="16"/>
      <c r="AB11" s="7"/>
      <c r="AC11" s="18"/>
      <c r="AE11" s="16">
        <v>3398.49429934204</v>
      </c>
      <c r="AF11" s="7">
        <v>19.532953842289441</v>
      </c>
      <c r="AG11" s="8">
        <f>$AI$61+($AF$54-$AI$61)*EXP(-$AI$62*AE11)</f>
        <v>19.32119611566479</v>
      </c>
      <c r="AH11" s="1">
        <v>1.60957207175742</v>
      </c>
      <c r="AI11" s="18">
        <f t="shared" si="0"/>
        <v>4.4841334785240279E-2</v>
      </c>
    </row>
    <row r="12" spans="1:35" x14ac:dyDescent="0.2">
      <c r="A12" s="6"/>
      <c r="B12" s="19"/>
      <c r="C12" s="20"/>
      <c r="H12" s="21"/>
      <c r="I12" s="22"/>
      <c r="AA12" s="23">
        <v>3500</v>
      </c>
      <c r="AC12" s="17">
        <f>$Y$61+($V$54-$Y$61)*EXP(-$Y$62*AA12)</f>
        <v>17.235407931327437</v>
      </c>
      <c r="AE12" s="23">
        <v>3397.99429934204</v>
      </c>
      <c r="AF12" s="1">
        <v>20</v>
      </c>
      <c r="AG12" s="8">
        <f>$AI$61+($AF$54-$AI$61)*EXP(-$AI$62*AE12)</f>
        <v>19.332417887783254</v>
      </c>
      <c r="AH12" s="1">
        <v>2.60957207175742</v>
      </c>
      <c r="AI12" s="18">
        <f t="shared" si="0"/>
        <v>0.44566587655177148</v>
      </c>
    </row>
    <row r="13" spans="1:35" x14ac:dyDescent="0.2">
      <c r="A13" s="6"/>
      <c r="B13" s="19"/>
      <c r="C13" s="20"/>
      <c r="H13" s="24"/>
      <c r="I13" s="22"/>
      <c r="AA13" s="23">
        <v>3000</v>
      </c>
      <c r="AC13" s="17">
        <f>$Y$61+($V$54-$Y$61)*EXP(-$Y$62*AA13)</f>
        <v>30.786572631284812</v>
      </c>
      <c r="AE13" s="23">
        <v>3000</v>
      </c>
      <c r="AG13" s="8">
        <f>$AI$61+($AF$54-$AI$61)*EXP(-$AI$62*AE13)</f>
        <v>30.690716877969876</v>
      </c>
      <c r="AI13" s="18"/>
    </row>
    <row r="14" spans="1:35" ht="17" thickBot="1" x14ac:dyDescent="0.25">
      <c r="A14" s="24"/>
      <c r="B14" s="22"/>
      <c r="C14" s="20"/>
      <c r="H14" s="24"/>
      <c r="I14" s="22"/>
      <c r="AA14" s="23">
        <v>2500</v>
      </c>
      <c r="AC14" s="17">
        <f>$Y$61+($V$54-$Y$61)*EXP(-$Y$62*AA14)</f>
        <v>54.99220315282529</v>
      </c>
      <c r="AE14" s="23">
        <v>2500</v>
      </c>
      <c r="AG14" s="8">
        <f>$AI$61+($AF$54-$AI$61)*EXP(-$AI$62*AE14)</f>
        <v>54.849481613838286</v>
      </c>
      <c r="AI14" s="18"/>
    </row>
    <row r="15" spans="1:35" x14ac:dyDescent="0.2">
      <c r="A15" s="24"/>
      <c r="B15" s="22"/>
      <c r="C15" s="20"/>
      <c r="H15" s="24"/>
      <c r="I15" s="22"/>
      <c r="U15" s="25">
        <v>2094.8683032664044</v>
      </c>
      <c r="V15" s="26">
        <v>78.5751015643161</v>
      </c>
      <c r="W15" s="13">
        <f>$Y$61+($V$54-$Y$61)*EXP(-$Y$62*U15)</f>
        <v>87.991089908719118</v>
      </c>
      <c r="X15" s="14"/>
      <c r="Y15" s="15">
        <f t="shared" ref="Y15:Y24" si="1">(V15-W15)^2</f>
        <v>88.660836501933503</v>
      </c>
      <c r="AA15" s="25">
        <v>2094.8683032664044</v>
      </c>
      <c r="AB15" s="26">
        <v>78.5751015643161</v>
      </c>
      <c r="AC15" s="17">
        <f t="shared" ref="AC15:AC53" si="2">$Y$61+($V$54-$Y$61)*EXP(-$Y$62*AA15)</f>
        <v>87.991089908719118</v>
      </c>
      <c r="AE15" s="25">
        <v>2094.8683032664044</v>
      </c>
      <c r="AF15" s="26">
        <v>78.5751015643161</v>
      </c>
      <c r="AG15" s="8">
        <f>$AI$61+($AF$54-$AI$61)*EXP(-$AI$62*AE15)</f>
        <v>87.799692865494208</v>
      </c>
      <c r="AH15" s="1">
        <v>1.0980709301261589</v>
      </c>
      <c r="AI15" s="18">
        <f t="shared" si="0"/>
        <v>85.093084673770832</v>
      </c>
    </row>
    <row r="16" spans="1:35" x14ac:dyDescent="0.2">
      <c r="A16" s="24"/>
      <c r="B16" s="22"/>
      <c r="C16" s="20"/>
      <c r="H16" s="24"/>
      <c r="I16" s="22"/>
      <c r="U16" s="27">
        <v>2070.8683032664044</v>
      </c>
      <c r="V16" s="28">
        <v>80.944957214275334</v>
      </c>
      <c r="W16" s="8">
        <f>$Y$61+($V$54-$Y$61)*EXP(-$Y$62*U16)</f>
        <v>90.475669695314977</v>
      </c>
      <c r="Y16" s="18">
        <f t="shared" si="1"/>
        <v>90.834480396244828</v>
      </c>
      <c r="AA16" s="27">
        <v>2070.8683032664044</v>
      </c>
      <c r="AB16" s="28">
        <v>80.944957214275334</v>
      </c>
      <c r="AC16" s="17">
        <f t="shared" si="2"/>
        <v>90.475669695314977</v>
      </c>
      <c r="AE16" s="27">
        <v>2070.8683032664044</v>
      </c>
      <c r="AF16" s="28">
        <v>80.944957214275334</v>
      </c>
      <c r="AG16" s="8">
        <f>$AI$61+($AF$54-$AI$61)*EXP(-$AI$62*AE16)</f>
        <v>90.281120470773004</v>
      </c>
      <c r="AH16" s="1">
        <v>2.4276061382782981</v>
      </c>
      <c r="AI16" s="18">
        <f t="shared" si="0"/>
        <v>87.163944351977179</v>
      </c>
    </row>
    <row r="17" spans="1:35" x14ac:dyDescent="0.2">
      <c r="A17" s="24"/>
      <c r="B17" s="22"/>
      <c r="C17" s="20"/>
      <c r="H17" s="24"/>
      <c r="I17" s="22"/>
      <c r="U17" s="27">
        <v>2046.8683032664044</v>
      </c>
      <c r="V17" s="28">
        <v>85.785528202308925</v>
      </c>
      <c r="W17" s="8">
        <f>$Y$61+($V$54-$Y$61)*EXP(-$Y$62*U17)</f>
        <v>93.030405866180743</v>
      </c>
      <c r="Y17" s="18">
        <f t="shared" si="1"/>
        <v>52.488252364468778</v>
      </c>
      <c r="AA17" s="27">
        <v>2046.8683032664044</v>
      </c>
      <c r="AB17" s="28">
        <v>85.785528202308925</v>
      </c>
      <c r="AC17" s="17">
        <f t="shared" si="2"/>
        <v>93.030405866180743</v>
      </c>
      <c r="AE17" s="27">
        <v>2046.8683032664044</v>
      </c>
      <c r="AF17" s="28">
        <v>85.785528202308925</v>
      </c>
      <c r="AG17" s="8">
        <f>$AI$61+($AF$54-$AI$61)*EXP(-$AI$62*AE17)</f>
        <v>92.832679106802374</v>
      </c>
      <c r="AH17" s="1">
        <v>2.2850330177340648</v>
      </c>
      <c r="AI17" s="18">
        <f t="shared" si="0"/>
        <v>49.66233587070284</v>
      </c>
    </row>
    <row r="18" spans="1:35" x14ac:dyDescent="0.2">
      <c r="A18" s="6"/>
      <c r="B18" s="28"/>
      <c r="C18" s="20"/>
      <c r="H18" s="24"/>
      <c r="I18" s="22"/>
      <c r="U18" s="27">
        <v>2022.8683032664044</v>
      </c>
      <c r="V18" s="28">
        <v>90.130992685009304</v>
      </c>
      <c r="W18" s="8">
        <f>$Y$61+($V$54-$Y$61)*EXP(-$Y$62*U18)</f>
        <v>95.657279407509819</v>
      </c>
      <c r="Y18" s="18">
        <f t="shared" si="1"/>
        <v>30.539844939285487</v>
      </c>
      <c r="AA18" s="27">
        <v>2022.8683032664044</v>
      </c>
      <c r="AB18" s="28">
        <v>90.130992685009304</v>
      </c>
      <c r="AC18" s="17">
        <f t="shared" si="2"/>
        <v>95.657279407509819</v>
      </c>
      <c r="AE18" s="27">
        <v>2022.8683032664044</v>
      </c>
      <c r="AF18" s="28">
        <v>90.130992685009304</v>
      </c>
      <c r="AG18" s="8">
        <f>$AI$61+($AF$54-$AI$61)*EXP(-$AI$62*AE18)</f>
        <v>95.456350842881321</v>
      </c>
      <c r="AH18" s="1">
        <v>2.2353312651075377</v>
      </c>
      <c r="AI18" s="18">
        <f t="shared" si="0"/>
        <v>28.359439509614045</v>
      </c>
    </row>
    <row r="19" spans="1:35" x14ac:dyDescent="0.2">
      <c r="A19" s="6"/>
      <c r="B19" s="28"/>
      <c r="C19" s="20"/>
      <c r="H19" s="29"/>
      <c r="I19" s="30"/>
      <c r="U19" s="27">
        <v>2006.8683032664044</v>
      </c>
      <c r="V19" s="28">
        <v>91.880338511911077</v>
      </c>
      <c r="W19" s="8">
        <f>$Y$61+($V$54-$Y$61)*EXP(-$Y$62*U19)</f>
        <v>97.449608290477556</v>
      </c>
      <c r="Y19" s="18">
        <f t="shared" si="1"/>
        <v>31.01676586645392</v>
      </c>
      <c r="AA19" s="27">
        <v>2006.8683032664044</v>
      </c>
      <c r="AB19" s="28">
        <v>91.880338511911077</v>
      </c>
      <c r="AC19" s="17">
        <f t="shared" si="2"/>
        <v>97.449608290477556</v>
      </c>
      <c r="AE19" s="27">
        <v>2006.8683032664044</v>
      </c>
      <c r="AF19" s="28">
        <v>91.880338511911077</v>
      </c>
      <c r="AG19" s="8">
        <f>$AI$61+($AF$54-$AI$61)*EXP(-$AI$62*AE19)</f>
        <v>97.246532277067757</v>
      </c>
      <c r="AH19" s="1">
        <v>2.132449779345309</v>
      </c>
      <c r="AI19" s="18">
        <f t="shared" si="0"/>
        <v>28.796035525206428</v>
      </c>
    </row>
    <row r="20" spans="1:35" x14ac:dyDescent="0.2">
      <c r="A20" s="6"/>
      <c r="B20" s="28"/>
      <c r="C20" s="20"/>
      <c r="H20" s="24"/>
      <c r="I20" s="22"/>
      <c r="U20" s="27">
        <v>2002.8683032664044</v>
      </c>
      <c r="V20" s="28">
        <v>94.294130407951613</v>
      </c>
      <c r="W20" s="8">
        <f>$Y$61+($V$54-$Y$61)*EXP(-$Y$62*U20)</f>
        <v>97.902913449213784</v>
      </c>
      <c r="Y20" s="18">
        <f t="shared" si="1"/>
        <v>13.023315038901446</v>
      </c>
      <c r="AA20" s="27">
        <v>2002.8683032664044</v>
      </c>
      <c r="AB20" s="28">
        <v>94.294130407951613</v>
      </c>
      <c r="AC20" s="17">
        <f t="shared" si="2"/>
        <v>97.902913449213784</v>
      </c>
      <c r="AE20" s="27">
        <v>2002.8683032664044</v>
      </c>
      <c r="AF20" s="28">
        <v>94.294130407951613</v>
      </c>
      <c r="AG20" s="8">
        <f>$AI$61+($AF$54-$AI$61)*EXP(-$AI$62*AE20)</f>
        <v>97.699299011263932</v>
      </c>
      <c r="AH20" s="1">
        <v>2.7008172748297357</v>
      </c>
      <c r="AI20" s="18">
        <f t="shared" si="0"/>
        <v>11.595173216983969</v>
      </c>
    </row>
    <row r="21" spans="1:35" x14ac:dyDescent="0.2">
      <c r="A21" s="6"/>
      <c r="B21" s="28"/>
      <c r="C21" s="20"/>
      <c r="H21" s="24"/>
      <c r="I21" s="22"/>
      <c r="U21" s="27">
        <v>2000.8683032664044</v>
      </c>
      <c r="V21" s="28">
        <v>96.344314407980434</v>
      </c>
      <c r="W21" s="8">
        <f>$Y$61+($V$54-$Y$61)*EXP(-$Y$62*U21)</f>
        <v>98.130356154391535</v>
      </c>
      <c r="Y21" s="18">
        <f t="shared" si="1"/>
        <v>3.1899451199232152</v>
      </c>
      <c r="AA21" s="27">
        <v>2000.8683032664044</v>
      </c>
      <c r="AB21" s="28">
        <v>96.344314407980434</v>
      </c>
      <c r="AC21" s="17">
        <f t="shared" si="2"/>
        <v>98.130356154391535</v>
      </c>
      <c r="AE21" s="27">
        <v>2000.8683032664044</v>
      </c>
      <c r="AF21" s="28">
        <v>96.344314407980434</v>
      </c>
      <c r="AG21" s="8">
        <f>$AI$61+($AF$54-$AI$61)*EXP(-$AI$62*AE21)</f>
        <v>97.926472273825169</v>
      </c>
      <c r="AH21" s="1">
        <v>1.6204123078613664</v>
      </c>
      <c r="AI21" s="18">
        <f t="shared" si="0"/>
        <v>2.5032235124543667</v>
      </c>
    </row>
    <row r="22" spans="1:35" ht="17" thickBot="1" x14ac:dyDescent="0.25">
      <c r="A22" s="6"/>
      <c r="B22" s="28"/>
      <c r="C22" s="20"/>
      <c r="H22" s="29"/>
      <c r="I22" s="30"/>
      <c r="U22" s="27">
        <v>1999.8683032664044</v>
      </c>
      <c r="V22" s="28">
        <v>96.987746658419823</v>
      </c>
      <c r="W22" s="8">
        <f>$Y$61+($V$54-$Y$61)*EXP(-$Y$62*U22)</f>
        <v>98.244275573757562</v>
      </c>
      <c r="Y22" s="18">
        <f t="shared" si="1"/>
        <v>1.5788649150798355</v>
      </c>
      <c r="AA22" s="27">
        <v>1999.8683032664044</v>
      </c>
      <c r="AB22" s="28">
        <v>96.987746658419823</v>
      </c>
      <c r="AC22" s="17">
        <f>$Y$61+($V$54-$Y$61)*EXP(-$Y$62*AA22)</f>
        <v>98.244275573757562</v>
      </c>
      <c r="AE22" s="27">
        <v>1999.8683032664044</v>
      </c>
      <c r="AF22" s="28">
        <v>96.987746658419823</v>
      </c>
      <c r="AG22" s="8">
        <f>$AI$61+($AF$54-$AI$61)*EXP(-$AI$62*AE22)</f>
        <v>98.04025691462023</v>
      </c>
      <c r="AH22" s="1">
        <v>1.7557679609804118</v>
      </c>
      <c r="AI22" s="18">
        <f t="shared" si="0"/>
        <v>1.1077778394070454</v>
      </c>
    </row>
    <row r="23" spans="1:35" ht="17" thickBot="1" x14ac:dyDescent="0.25">
      <c r="A23" s="6"/>
      <c r="B23" s="28"/>
      <c r="C23" s="20"/>
      <c r="H23" s="24"/>
      <c r="I23" s="22"/>
      <c r="Q23" s="31">
        <v>2400</v>
      </c>
      <c r="R23" s="14"/>
      <c r="S23" s="12">
        <f t="shared" ref="S23:S39" si="3">$O$62+($L$55-$O$62)*EXP(-$O$63*Q23)</f>
        <v>62.984902397957221</v>
      </c>
      <c r="U23" s="27">
        <v>1999.3683032664044</v>
      </c>
      <c r="V23" s="28">
        <v>98.49918798693345</v>
      </c>
      <c r="W23" s="8">
        <f>$Y$61+($V$54-$Y$61)*EXP(-$Y$62*U23)</f>
        <v>98.301284867196145</v>
      </c>
      <c r="Y23" s="18">
        <f t="shared" si="1"/>
        <v>3.9165644801757951E-2</v>
      </c>
      <c r="AA23" s="27">
        <v>1999.3683032664044</v>
      </c>
      <c r="AB23" s="28">
        <v>98.49918798693345</v>
      </c>
      <c r="AC23" s="17">
        <f t="shared" si="2"/>
        <v>98.301284867196145</v>
      </c>
      <c r="AE23" s="27">
        <v>1999.3683032664044</v>
      </c>
      <c r="AF23" s="28">
        <v>98.49918798693345</v>
      </c>
      <c r="AG23" s="8">
        <f>$AI$61+($AF$54-$AI$61)*EXP(-$AI$62*AE23)</f>
        <v>98.097198804498348</v>
      </c>
      <c r="AH23" s="1">
        <v>2.75576796098041</v>
      </c>
      <c r="AI23" s="18">
        <f t="shared" si="0"/>
        <v>0.16159530279484177</v>
      </c>
    </row>
    <row r="24" spans="1:35" ht="17" thickBot="1" x14ac:dyDescent="0.25">
      <c r="A24" s="6"/>
      <c r="B24" s="28"/>
      <c r="C24" s="20"/>
      <c r="H24" s="29"/>
      <c r="I24" s="30"/>
      <c r="Q24" s="31">
        <v>2200</v>
      </c>
      <c r="S24" s="17">
        <f t="shared" si="3"/>
        <v>79.30491226138848</v>
      </c>
      <c r="U24" s="23">
        <v>1998.8683032664044</v>
      </c>
      <c r="V24" s="1">
        <v>100</v>
      </c>
      <c r="W24" s="8">
        <f>$Y$61+($V$54-$Y$61)*EXP(-$Y$62*U24)</f>
        <v>98.358327242048631</v>
      </c>
      <c r="Y24" s="18">
        <f t="shared" si="1"/>
        <v>2.6950894441996542</v>
      </c>
      <c r="AA24" s="23">
        <v>1998.8683032664044</v>
      </c>
      <c r="AB24" s="1">
        <v>100</v>
      </c>
      <c r="AC24" s="17">
        <f t="shared" si="2"/>
        <v>98.358327242048631</v>
      </c>
      <c r="AE24" s="23">
        <v>1998.8683032664044</v>
      </c>
      <c r="AF24" s="1">
        <v>100</v>
      </c>
      <c r="AG24" s="8">
        <f>$AI$61+($AF$54-$AI$61)*EXP(-$AI$62*AE24)</f>
        <v>98.154173766289233</v>
      </c>
      <c r="AH24" s="1">
        <v>3.75576796098041</v>
      </c>
      <c r="AI24" s="18">
        <f t="shared" si="0"/>
        <v>3.4070744850548746</v>
      </c>
    </row>
    <row r="25" spans="1:35" x14ac:dyDescent="0.2">
      <c r="A25" s="6"/>
      <c r="B25" s="28"/>
      <c r="C25" s="20"/>
      <c r="H25" s="29"/>
      <c r="I25" s="30"/>
      <c r="Q25" s="31">
        <v>2000</v>
      </c>
      <c r="S25" s="17">
        <f t="shared" si="3"/>
        <v>99.853597756634841</v>
      </c>
      <c r="U25" s="23">
        <v>1800</v>
      </c>
      <c r="W25" s="8">
        <f>$Y$61+($V$54-$Y$61)*EXP(-$Y$62*U25)</f>
        <v>123.88445249129543</v>
      </c>
      <c r="Y25" s="18"/>
      <c r="AA25" s="23">
        <v>1800</v>
      </c>
      <c r="AC25" s="17">
        <f t="shared" si="2"/>
        <v>123.88445249129543</v>
      </c>
      <c r="AE25" s="23">
        <v>1800</v>
      </c>
      <c r="AG25" s="8">
        <f>$AI$61+($AF$54-$AI$61)*EXP(-$AI$62*AE25)</f>
        <v>123.65287537202218</v>
      </c>
      <c r="AI25" s="18"/>
    </row>
    <row r="26" spans="1:35" x14ac:dyDescent="0.2">
      <c r="A26" s="6"/>
      <c r="B26" s="28"/>
      <c r="C26" s="20"/>
      <c r="H26" s="29"/>
      <c r="I26" s="30"/>
      <c r="Q26" s="23">
        <v>1800</v>
      </c>
      <c r="S26" s="17">
        <f t="shared" si="3"/>
        <v>125.72665047633284</v>
      </c>
      <c r="U26" s="23">
        <v>1600</v>
      </c>
      <c r="W26" s="8">
        <f>$Y$61+($V$54-$Y$61)*EXP(-$Y$62*U26)</f>
        <v>156.24017483790942</v>
      </c>
      <c r="Y26" s="18"/>
      <c r="AA26" s="23">
        <v>1600</v>
      </c>
      <c r="AC26" s="17">
        <f t="shared" si="2"/>
        <v>156.24017483790942</v>
      </c>
      <c r="AE26" s="23">
        <v>1600</v>
      </c>
      <c r="AG26" s="8">
        <f>$AI$61+($AF$54-$AI$61)*EXP(-$AI$62*AE26)</f>
        <v>155.98053928276715</v>
      </c>
      <c r="AI26" s="18"/>
    </row>
    <row r="27" spans="1:35" x14ac:dyDescent="0.2">
      <c r="A27" s="29"/>
      <c r="B27" s="30"/>
      <c r="C27" s="20"/>
      <c r="H27" s="29"/>
      <c r="I27" s="30"/>
      <c r="Q27" s="23">
        <v>1600</v>
      </c>
      <c r="S27" s="17">
        <f t="shared" si="3"/>
        <v>158.3036665190929</v>
      </c>
      <c r="U27" s="23">
        <v>1400</v>
      </c>
      <c r="W27" s="8">
        <f>$Y$61+($V$54-$Y$61)*EXP(-$Y$62*U27)</f>
        <v>197.04645532574565</v>
      </c>
      <c r="Y27" s="18"/>
      <c r="AA27" s="23">
        <v>1400</v>
      </c>
      <c r="AC27" s="17">
        <f t="shared" si="2"/>
        <v>197.04645532574565</v>
      </c>
      <c r="AE27" s="23">
        <v>1400</v>
      </c>
      <c r="AG27" s="8">
        <f>$AI$61+($AF$54-$AI$61)*EXP(-$AI$62*AE27)</f>
        <v>196.75991004450009</v>
      </c>
      <c r="AI27" s="18"/>
    </row>
    <row r="28" spans="1:35" x14ac:dyDescent="0.2">
      <c r="A28" s="29"/>
      <c r="B28" s="30"/>
      <c r="C28" s="20"/>
      <c r="H28" s="29"/>
      <c r="I28" s="30"/>
      <c r="Q28" s="23">
        <v>1400</v>
      </c>
      <c r="S28" s="17">
        <f t="shared" si="3"/>
        <v>199.32170894909467</v>
      </c>
      <c r="U28" s="23">
        <v>1200</v>
      </c>
      <c r="W28" s="8">
        <f>$Y$61+($V$54-$Y$61)*EXP(-$Y$62*U28)</f>
        <v>248.51038215185224</v>
      </c>
      <c r="Y28" s="18"/>
      <c r="AA28" s="23">
        <v>1200</v>
      </c>
      <c r="AC28" s="17">
        <f t="shared" si="2"/>
        <v>248.51038215185224</v>
      </c>
      <c r="AE28" s="23">
        <v>1200</v>
      </c>
      <c r="AG28" s="8">
        <f>$AI$61+($AF$54-$AI$61)*EXP(-$AI$62*AE28)</f>
        <v>248.20059206576272</v>
      </c>
      <c r="AI28" s="18"/>
    </row>
    <row r="29" spans="1:35" ht="17" thickBot="1" x14ac:dyDescent="0.25">
      <c r="A29" s="29"/>
      <c r="B29" s="30"/>
      <c r="C29" s="20"/>
      <c r="H29" s="29"/>
      <c r="I29" s="30"/>
      <c r="Q29" s="23">
        <v>1200</v>
      </c>
      <c r="S29" s="18">
        <f t="shared" si="3"/>
        <v>250.96793101501476</v>
      </c>
      <c r="U29" s="51">
        <v>759.80515080251621</v>
      </c>
      <c r="V29">
        <v>423.40566345683936</v>
      </c>
      <c r="W29" s="8">
        <f>$Y$61+($V$54-$Y$61)*EXP(-$Y$62*U29)</f>
        <v>414.14242365013007</v>
      </c>
      <c r="Y29" s="18">
        <f t="shared" ref="Y29:Y38" si="4">(V29-W29)^2</f>
        <v>85.807611716603631</v>
      </c>
      <c r="AA29" s="51">
        <v>759.80515080251621</v>
      </c>
      <c r="AB29">
        <v>423.40566345683936</v>
      </c>
      <c r="AC29" s="17">
        <f t="shared" si="2"/>
        <v>414.14242365013007</v>
      </c>
      <c r="AE29" s="51">
        <v>759.80515080251621</v>
      </c>
      <c r="AF29">
        <v>423.40566345683936</v>
      </c>
      <c r="AG29" s="8">
        <f>$AI$61+($AF$54-$AI$61)*EXP(-$AI$62*AE29)</f>
        <v>413.81546485116024</v>
      </c>
      <c r="AH29" s="1">
        <v>0.4358048498737746</v>
      </c>
      <c r="AI29" s="18">
        <f t="shared" si="0"/>
        <v>91.971909296369745</v>
      </c>
    </row>
    <row r="30" spans="1:35" x14ac:dyDescent="0.2">
      <c r="A30" s="29"/>
      <c r="B30" s="30"/>
      <c r="C30" s="20"/>
      <c r="H30" s="29"/>
      <c r="I30" s="30"/>
      <c r="K30" s="51">
        <v>759.80515080251621</v>
      </c>
      <c r="L30">
        <v>423.40566345683936</v>
      </c>
      <c r="M30" s="13">
        <f t="shared" ref="M30:M39" si="5">$O$62+($L$55-$O$62)*EXP(-$O$63*K30)</f>
        <v>416.73089537480405</v>
      </c>
      <c r="N30" s="14"/>
      <c r="O30" s="15">
        <f t="shared" ref="O30:O39" si="6">(L30-M30)^2</f>
        <v>44.552528948957381</v>
      </c>
      <c r="Q30" s="51">
        <v>759.80515080251621</v>
      </c>
      <c r="R30">
        <v>423.40566345683936</v>
      </c>
      <c r="S30" s="17">
        <f t="shared" si="3"/>
        <v>416.73089537480405</v>
      </c>
      <c r="U30" s="51">
        <v>735.80515080251621</v>
      </c>
      <c r="V30">
        <v>426.35101279493097</v>
      </c>
      <c r="W30" s="8">
        <f>$Y$61+($V$54-$Y$61)*EXP(-$Y$62*U30)</f>
        <v>425.83644739322017</v>
      </c>
      <c r="Y30" s="18">
        <f t="shared" si="4"/>
        <v>0.26477755263779412</v>
      </c>
      <c r="AA30" s="51">
        <v>735.80515080251621</v>
      </c>
      <c r="AB30">
        <v>426.35101279493097</v>
      </c>
      <c r="AC30" s="17">
        <f t="shared" si="2"/>
        <v>425.83644739322017</v>
      </c>
      <c r="AE30" s="51">
        <v>735.80515080251621</v>
      </c>
      <c r="AF30">
        <v>426.35101279493097</v>
      </c>
      <c r="AG30" s="8">
        <f>$AI$61+($AF$54-$AI$61)*EXP(-$AI$62*AE30)</f>
        <v>425.51087157138699</v>
      </c>
      <c r="AH30" s="1">
        <v>0.51083116851921062</v>
      </c>
      <c r="AI30" s="18">
        <f t="shared" si="0"/>
        <v>0.70583727549797692</v>
      </c>
    </row>
    <row r="31" spans="1:35" x14ac:dyDescent="0.2">
      <c r="C31" s="20"/>
      <c r="K31" s="51">
        <v>735.80515080251621</v>
      </c>
      <c r="L31">
        <v>426.35101279493097</v>
      </c>
      <c r="M31" s="8">
        <f t="shared" si="5"/>
        <v>428.41368431371933</v>
      </c>
      <c r="O31" s="18">
        <f t="shared" si="6"/>
        <v>4.2546137944206937</v>
      </c>
      <c r="Q31" s="51">
        <v>735.80515080251621</v>
      </c>
      <c r="R31">
        <v>426.35101279493097</v>
      </c>
      <c r="S31" s="17">
        <f t="shared" si="3"/>
        <v>428.41368431371933</v>
      </c>
      <c r="U31" s="51">
        <v>711.80515080251621</v>
      </c>
      <c r="V31">
        <v>427.68037424187315</v>
      </c>
      <c r="W31" s="8">
        <f>$Y$61+($V$54-$Y$61)*EXP(-$Y$62*U31)</f>
        <v>437.86067201285579</v>
      </c>
      <c r="Y31" s="18">
        <f t="shared" si="4"/>
        <v>103.63846270587398</v>
      </c>
      <c r="AA31" s="51">
        <v>711.80515080251621</v>
      </c>
      <c r="AB31">
        <v>427.68037424187315</v>
      </c>
      <c r="AC31" s="17">
        <f t="shared" si="2"/>
        <v>437.86067201285579</v>
      </c>
      <c r="AE31" s="51">
        <v>711.80515080251621</v>
      </c>
      <c r="AF31">
        <v>427.68037424187315</v>
      </c>
      <c r="AG31" s="8">
        <f>$AI$61+($AF$54-$AI$61)*EXP(-$AI$62*AE31)</f>
        <v>437.53681823023294</v>
      </c>
      <c r="AH31" s="1">
        <v>0.85304407143183236</v>
      </c>
      <c r="AI31" s="18">
        <f t="shared" si="0"/>
        <v>97.14948809567376</v>
      </c>
    </row>
    <row r="32" spans="1:35" x14ac:dyDescent="0.2">
      <c r="A32" s="6"/>
      <c r="B32" s="32"/>
      <c r="C32" s="20"/>
      <c r="K32" s="51">
        <v>711.80515080251621</v>
      </c>
      <c r="L32">
        <v>427.68037424187315</v>
      </c>
      <c r="M32" s="8">
        <f t="shared" si="5"/>
        <v>440.42399290357974</v>
      </c>
      <c r="O32" s="18">
        <f t="shared" si="6"/>
        <v>162.39981659499651</v>
      </c>
      <c r="Q32" s="51">
        <v>711.80515080251621</v>
      </c>
      <c r="R32">
        <v>427.68037424187315</v>
      </c>
      <c r="S32" s="17">
        <f t="shared" si="3"/>
        <v>440.42399290357974</v>
      </c>
      <c r="U32" s="51">
        <v>687.80515080251621</v>
      </c>
      <c r="V32">
        <v>441.26588106245134</v>
      </c>
      <c r="W32" s="8">
        <f>$Y$61+($V$54-$Y$61)*EXP(-$Y$62*U32)</f>
        <v>450.22442129880056</v>
      </c>
      <c r="Y32" s="18">
        <f t="shared" si="4"/>
        <v>80.255443166287975</v>
      </c>
      <c r="AA32" s="51">
        <v>687.80515080251621</v>
      </c>
      <c r="AB32">
        <v>441.26588106245134</v>
      </c>
      <c r="AC32" s="17">
        <f t="shared" si="2"/>
        <v>450.22442129880056</v>
      </c>
      <c r="AE32" s="51">
        <v>687.80515080251621</v>
      </c>
      <c r="AF32">
        <v>441.26588106245134</v>
      </c>
      <c r="AG32" s="8">
        <f>$AI$61+($AF$54-$AI$61)*EXP(-$AI$62*AE32)</f>
        <v>449.90264667049439</v>
      </c>
      <c r="AH32" s="1">
        <v>1.1695426907988939</v>
      </c>
      <c r="AI32" s="18">
        <f t="shared" si="0"/>
        <v>74.593720168275226</v>
      </c>
    </row>
    <row r="33" spans="1:35" x14ac:dyDescent="0.2">
      <c r="A33" s="6"/>
      <c r="B33" s="32"/>
      <c r="C33" s="20"/>
      <c r="K33" s="51">
        <v>687.80515080251621</v>
      </c>
      <c r="L33">
        <v>441.26588106245134</v>
      </c>
      <c r="M33" s="8">
        <f t="shared" si="5"/>
        <v>452.77100295211272</v>
      </c>
      <c r="O33" s="18">
        <f t="shared" si="6"/>
        <v>132.3678296959655</v>
      </c>
      <c r="Q33" s="51">
        <v>687.80515080251621</v>
      </c>
      <c r="R33">
        <v>441.26588106245134</v>
      </c>
      <c r="S33" s="17">
        <f t="shared" si="3"/>
        <v>452.77100295211272</v>
      </c>
      <c r="U33" s="51">
        <v>671.80515080251621</v>
      </c>
      <c r="V33">
        <v>443.45795666807544</v>
      </c>
      <c r="W33" s="8">
        <f>$Y$61+($V$54-$Y$61)*EXP(-$Y$62*U33)</f>
        <v>458.66026893224188</v>
      </c>
      <c r="Y33" s="18">
        <f t="shared" si="4"/>
        <v>231.11029817722527</v>
      </c>
      <c r="AA33" s="51">
        <v>671.80515080251621</v>
      </c>
      <c r="AB33">
        <v>443.45795666807544</v>
      </c>
      <c r="AC33" s="17">
        <f t="shared" si="2"/>
        <v>458.66026893224188</v>
      </c>
      <c r="AE33" s="51">
        <v>671.80515080251621</v>
      </c>
      <c r="AF33">
        <v>443.45795666807544</v>
      </c>
      <c r="AG33" s="8">
        <f>$AI$61+($AF$54-$AI$61)*EXP(-$AI$62*AE33)</f>
        <v>458.34008805756918</v>
      </c>
      <c r="AH33" s="1">
        <v>0.48622005644644256</v>
      </c>
      <c r="AI33" s="18">
        <f t="shared" si="0"/>
        <v>221.47783469415475</v>
      </c>
    </row>
    <row r="34" spans="1:35" x14ac:dyDescent="0.2">
      <c r="A34" s="6"/>
      <c r="B34" s="32"/>
      <c r="C34" s="20"/>
      <c r="K34" s="51">
        <v>671.80515080251621</v>
      </c>
      <c r="L34">
        <v>443.45795666807544</v>
      </c>
      <c r="M34" s="8">
        <f t="shared" si="5"/>
        <v>461.19404988133715</v>
      </c>
      <c r="O34" s="18">
        <f t="shared" si="6"/>
        <v>314.56900246950812</v>
      </c>
      <c r="Q34" s="51">
        <v>671.80515080251621</v>
      </c>
      <c r="R34">
        <v>443.45795666807544</v>
      </c>
      <c r="S34" s="17">
        <f t="shared" si="3"/>
        <v>461.19404988133715</v>
      </c>
      <c r="U34" s="51">
        <v>667.80515080251621</v>
      </c>
      <c r="V34">
        <v>450.54782489200034</v>
      </c>
      <c r="W34" s="8">
        <f>$Y$61+($V$54-$Y$61)*EXP(-$Y$62*U34)</f>
        <v>460.79381333187229</v>
      </c>
      <c r="Y34" s="18">
        <f t="shared" si="4"/>
        <v>104.98027910998965</v>
      </c>
      <c r="AA34" s="51">
        <v>667.80515080251621</v>
      </c>
      <c r="AB34">
        <v>450.54782489200034</v>
      </c>
      <c r="AC34" s="17">
        <f t="shared" si="2"/>
        <v>460.79381333187229</v>
      </c>
      <c r="AE34" s="51">
        <v>667.80515080251621</v>
      </c>
      <c r="AF34">
        <v>450.54782489200034</v>
      </c>
      <c r="AG34" s="8">
        <f>$AI$61+($AF$54-$AI$61)*EXP(-$AI$62*AE34)</f>
        <v>460.47405767028266</v>
      </c>
      <c r="AH34" s="1">
        <v>0.17608102073436049</v>
      </c>
      <c r="AI34" s="18">
        <f t="shared" si="0"/>
        <v>98.530097168646464</v>
      </c>
    </row>
    <row r="35" spans="1:35" x14ac:dyDescent="0.2">
      <c r="A35" s="6"/>
      <c r="B35" s="32"/>
      <c r="C35" s="20"/>
      <c r="K35" s="51">
        <v>667.80515080251621</v>
      </c>
      <c r="L35">
        <v>450.54782489200034</v>
      </c>
      <c r="M35" s="8">
        <f t="shared" si="5"/>
        <v>463.32418251928021</v>
      </c>
      <c r="O35" s="18">
        <f t="shared" si="6"/>
        <v>163.23531422015273</v>
      </c>
      <c r="Q35" s="51">
        <v>667.80515080251621</v>
      </c>
      <c r="R35">
        <v>450.54782489200034</v>
      </c>
      <c r="S35" s="17">
        <f t="shared" si="3"/>
        <v>463.32418251928021</v>
      </c>
      <c r="U35" s="51">
        <v>665.80515080251621</v>
      </c>
      <c r="V35">
        <v>458.12465455313531</v>
      </c>
      <c r="W35" s="8">
        <f>$Y$61+($V$54-$Y$61)*EXP(-$Y$62*U35)</f>
        <v>461.86430436978964</v>
      </c>
      <c r="Y35" s="18">
        <f t="shared" si="4"/>
        <v>13.984980751202697</v>
      </c>
      <c r="AA35" s="51">
        <v>665.80515080251621</v>
      </c>
      <c r="AB35">
        <v>458.12465455313531</v>
      </c>
      <c r="AC35" s="17">
        <f t="shared" si="2"/>
        <v>461.86430436978964</v>
      </c>
      <c r="AE35" s="51">
        <v>665.80515080251621</v>
      </c>
      <c r="AF35">
        <v>458.12465455313531</v>
      </c>
      <c r="AG35" s="8">
        <f>$AI$61+($AF$54-$AI$61)*EXP(-$AI$62*AE35)</f>
        <v>461.54476539351521</v>
      </c>
      <c r="AH35" s="1">
        <v>0.10712492933448409</v>
      </c>
      <c r="AI35" s="18">
        <f t="shared" si="0"/>
        <v>11.697158160484046</v>
      </c>
    </row>
    <row r="36" spans="1:35" ht="17" thickBot="1" x14ac:dyDescent="0.25">
      <c r="A36" s="6"/>
      <c r="B36" s="32"/>
      <c r="C36" s="20"/>
      <c r="K36" s="51">
        <v>665.80515080251621</v>
      </c>
      <c r="L36">
        <v>458.12465455313531</v>
      </c>
      <c r="M36" s="8">
        <f t="shared" si="5"/>
        <v>464.39293544657977</v>
      </c>
      <c r="O36" s="18">
        <f t="shared" si="6"/>
        <v>39.291345359120818</v>
      </c>
      <c r="Q36" s="51">
        <v>665.80515080251621</v>
      </c>
      <c r="R36">
        <v>458.12465455313531</v>
      </c>
      <c r="S36" s="17">
        <f t="shared" si="3"/>
        <v>464.39293544657977</v>
      </c>
      <c r="U36" s="51">
        <v>664.80515080251621</v>
      </c>
      <c r="V36">
        <v>469.37429622742735</v>
      </c>
      <c r="W36" s="8">
        <f>$Y$61+($V$54-$Y$61)*EXP(-$Y$62*U36)</f>
        <v>462.40048211785495</v>
      </c>
      <c r="Y36" s="18">
        <f t="shared" si="4"/>
        <v>48.634083234871113</v>
      </c>
      <c r="AA36" s="51">
        <v>664.80515080251621</v>
      </c>
      <c r="AB36">
        <v>469.37429622742735</v>
      </c>
      <c r="AC36" s="17">
        <f t="shared" si="2"/>
        <v>462.40048211785495</v>
      </c>
      <c r="AE36" s="51">
        <v>664.80515080251621</v>
      </c>
      <c r="AF36">
        <v>469.37429622742735</v>
      </c>
      <c r="AG36" s="8">
        <f>$AI$61+($AF$54-$AI$61)*EXP(-$AI$62*AE36)</f>
        <v>462.08105250895716</v>
      </c>
      <c r="AH36" s="1">
        <v>2.1717714269137902E-3</v>
      </c>
      <c r="AI36" s="18">
        <f t="shared" si="0"/>
        <v>53.191403937004942</v>
      </c>
    </row>
    <row r="37" spans="1:35" x14ac:dyDescent="0.2">
      <c r="A37" s="6"/>
      <c r="B37" s="32"/>
      <c r="C37" s="20"/>
      <c r="G37" s="31"/>
      <c r="H37" s="14"/>
      <c r="I37" s="12"/>
      <c r="K37" s="51">
        <v>664.80515080251621</v>
      </c>
      <c r="L37">
        <v>469.37429622742735</v>
      </c>
      <c r="M37" s="8">
        <f t="shared" si="5"/>
        <v>464.92823604238373</v>
      </c>
      <c r="O37" s="18">
        <f t="shared" si="6"/>
        <v>19.767451169030114</v>
      </c>
      <c r="Q37" s="51">
        <v>664.80515080251621</v>
      </c>
      <c r="R37">
        <v>469.37429622742735</v>
      </c>
      <c r="S37" s="17">
        <f t="shared" si="3"/>
        <v>464.92823604238373</v>
      </c>
      <c r="U37" s="51">
        <v>664.30515080251621</v>
      </c>
      <c r="V37">
        <v>477.92158263004632</v>
      </c>
      <c r="W37" s="8">
        <f>$Y$61+($V$54-$Y$61)*EXP(-$Y$62*U37)</f>
        <v>462.66880436479755</v>
      </c>
      <c r="Y37" s="18">
        <f t="shared" si="4"/>
        <v>232.6472448088451</v>
      </c>
      <c r="AA37" s="51">
        <v>664.30515080251621</v>
      </c>
      <c r="AB37">
        <v>477.92158263004632</v>
      </c>
      <c r="AC37" s="17">
        <f t="shared" si="2"/>
        <v>462.66880436479755</v>
      </c>
      <c r="AE37" s="51">
        <v>664.30515080251621</v>
      </c>
      <c r="AF37">
        <v>477.92158263004632</v>
      </c>
      <c r="AG37" s="8">
        <f>$AI$61+($AF$54-$AI$61)*EXP(-$AI$62*AE37)</f>
        <v>462.34942969639809</v>
      </c>
      <c r="AH37" s="1">
        <v>0</v>
      </c>
      <c r="AI37" s="18">
        <f t="shared" si="0"/>
        <v>242.49194698892907</v>
      </c>
    </row>
    <row r="38" spans="1:35" x14ac:dyDescent="0.2">
      <c r="A38" s="6"/>
      <c r="B38" s="32"/>
      <c r="C38" s="20"/>
      <c r="G38" s="23"/>
      <c r="H38" s="33"/>
      <c r="I38" s="17"/>
      <c r="K38" s="51">
        <v>664.30515080251621</v>
      </c>
      <c r="L38">
        <v>477.92158263004632</v>
      </c>
      <c r="M38" s="8">
        <f t="shared" si="5"/>
        <v>465.19611768400347</v>
      </c>
      <c r="O38" s="18">
        <f t="shared" si="6"/>
        <v>161.9374580929653</v>
      </c>
      <c r="Q38" s="51">
        <v>664.30515080251621</v>
      </c>
      <c r="R38">
        <v>477.92158263004632</v>
      </c>
      <c r="S38" s="17">
        <f t="shared" si="3"/>
        <v>465.19611768400347</v>
      </c>
      <c r="U38" s="51">
        <v>663.80515080251621</v>
      </c>
      <c r="V38">
        <v>500</v>
      </c>
      <c r="W38" s="8">
        <f>$Y$61+($V$54-$Y$61)*EXP(-$Y$62*U38)</f>
        <v>462.93728231406095</v>
      </c>
      <c r="Y38" s="18">
        <f t="shared" si="4"/>
        <v>1373.6450422676191</v>
      </c>
      <c r="AA38" s="51">
        <v>663.80515080251621</v>
      </c>
      <c r="AB38">
        <v>500</v>
      </c>
      <c r="AC38" s="17">
        <f t="shared" si="2"/>
        <v>462.93728231406095</v>
      </c>
      <c r="AE38" s="51">
        <v>663.80515080251621</v>
      </c>
      <c r="AF38">
        <v>500</v>
      </c>
      <c r="AG38" s="8">
        <f>$AI$61+($AF$54-$AI$61)*EXP(-$AI$62*AE38)</f>
        <v>462.61796275760696</v>
      </c>
      <c r="AH38" s="1">
        <v>1</v>
      </c>
      <c r="AI38" s="18">
        <f t="shared" si="0"/>
        <v>1397.4167083916602</v>
      </c>
    </row>
    <row r="39" spans="1:35" x14ac:dyDescent="0.2">
      <c r="A39" s="6"/>
      <c r="B39" s="32"/>
      <c r="C39" s="20"/>
      <c r="G39" s="23">
        <v>800</v>
      </c>
      <c r="H39" s="33"/>
      <c r="I39" s="17">
        <f t="shared" ref="I39:I54" si="7">$E$62+($B$55-$E$62)*EXP(-$E$63*G39)</f>
        <v>433.0512094036489</v>
      </c>
      <c r="K39" s="51">
        <v>663.80515080251621</v>
      </c>
      <c r="L39">
        <v>500</v>
      </c>
      <c r="M39" s="8">
        <f t="shared" si="5"/>
        <v>465.46415367325869</v>
      </c>
      <c r="O39" s="18">
        <f t="shared" si="6"/>
        <v>1192.7246815042911</v>
      </c>
      <c r="Q39" s="51">
        <v>663.80515080251621</v>
      </c>
      <c r="R39">
        <v>500</v>
      </c>
      <c r="S39" s="17">
        <f t="shared" si="3"/>
        <v>465.46415367325869</v>
      </c>
      <c r="U39" s="23">
        <v>700</v>
      </c>
      <c r="V39" s="33"/>
      <c r="W39" s="8">
        <f>$Y$61+($V$54-$Y$61)*EXP(-$Y$62*U39)</f>
        <v>443.89914994933895</v>
      </c>
      <c r="Y39" s="18"/>
      <c r="AA39" s="23">
        <v>700</v>
      </c>
      <c r="AB39" s="33"/>
      <c r="AC39" s="17">
        <f t="shared" si="2"/>
        <v>443.89914994933895</v>
      </c>
      <c r="AE39" s="23">
        <v>700</v>
      </c>
      <c r="AF39" s="33"/>
      <c r="AG39" s="8">
        <f>$AI$61+($AF$54-$AI$61)*EXP(-$AI$62*AE39)</f>
        <v>443.57627308558796</v>
      </c>
      <c r="AI39" s="18"/>
    </row>
    <row r="40" spans="1:35" x14ac:dyDescent="0.2">
      <c r="A40" s="6"/>
      <c r="B40" s="32"/>
      <c r="C40" s="20"/>
      <c r="G40" s="23">
        <v>700</v>
      </c>
      <c r="H40" s="33"/>
      <c r="I40" s="17">
        <f t="shared" si="7"/>
        <v>480.80818123793466</v>
      </c>
      <c r="K40" s="23">
        <v>700</v>
      </c>
      <c r="L40" s="33"/>
      <c r="M40" s="8"/>
      <c r="O40" s="18"/>
      <c r="Q40" s="23">
        <v>700</v>
      </c>
      <c r="R40" s="33"/>
      <c r="S40" s="17"/>
      <c r="U40" s="23">
        <v>600</v>
      </c>
      <c r="V40" s="33"/>
      <c r="W40" s="8">
        <f>$Y$61+($V$54-$Y$61)*EXP(-$Y$62*U40)</f>
        <v>498.50815655498786</v>
      </c>
      <c r="Y40" s="18"/>
      <c r="AA40" s="23">
        <v>600</v>
      </c>
      <c r="AB40" s="33"/>
      <c r="AC40" s="17">
        <f t="shared" si="2"/>
        <v>498.50815655498786</v>
      </c>
      <c r="AE40" s="23">
        <v>600</v>
      </c>
      <c r="AF40" s="33"/>
      <c r="AG40" s="8">
        <f>$AI$61+($AF$54-$AI$61)*EXP(-$AI$62*AE40)</f>
        <v>498.19734249167038</v>
      </c>
      <c r="AI40" s="18"/>
    </row>
    <row r="41" spans="1:35" x14ac:dyDescent="0.2">
      <c r="B41" s="34"/>
      <c r="C41" s="20"/>
      <c r="G41" s="23">
        <v>600</v>
      </c>
      <c r="H41" s="33"/>
      <c r="I41" s="17">
        <f t="shared" si="7"/>
        <v>533.83180124050875</v>
      </c>
      <c r="K41" s="23">
        <v>600</v>
      </c>
      <c r="L41" s="33"/>
      <c r="M41" s="8"/>
      <c r="O41" s="18"/>
      <c r="Q41" s="23">
        <v>600</v>
      </c>
      <c r="R41" s="33"/>
      <c r="S41" s="17"/>
      <c r="U41" s="23">
        <v>500</v>
      </c>
      <c r="V41" s="33"/>
      <c r="W41" s="8">
        <f>$Y$61+($V$54-$Y$61)*EXP(-$Y$62*U41)</f>
        <v>559.83522874557013</v>
      </c>
      <c r="Y41" s="18"/>
      <c r="AA41" s="23">
        <v>500</v>
      </c>
      <c r="AB41" s="33"/>
      <c r="AC41" s="17">
        <f t="shared" si="2"/>
        <v>559.83522874557013</v>
      </c>
      <c r="AE41" s="23">
        <v>500</v>
      </c>
      <c r="AF41" s="33"/>
      <c r="AG41" s="8">
        <f>$AI$61+($AF$54-$AI$61)*EXP(-$AI$62*AE41)</f>
        <v>559.54433797650961</v>
      </c>
      <c r="AI41" s="18"/>
    </row>
    <row r="42" spans="1:35" x14ac:dyDescent="0.2">
      <c r="B42" s="35"/>
      <c r="C42" s="2"/>
      <c r="G42" s="23">
        <v>500</v>
      </c>
      <c r="H42" s="33"/>
      <c r="I42" s="17">
        <f t="shared" si="7"/>
        <v>592.70287639856417</v>
      </c>
      <c r="K42" s="23">
        <v>500</v>
      </c>
      <c r="L42" s="33"/>
      <c r="M42" s="8"/>
      <c r="O42" s="18"/>
      <c r="Q42" s="23">
        <v>500</v>
      </c>
      <c r="R42" s="33"/>
      <c r="S42" s="17"/>
      <c r="U42" s="23">
        <v>400</v>
      </c>
      <c r="V42" s="33"/>
      <c r="W42" s="8">
        <f>$Y$61+($V$54-$Y$61)*EXP(-$Y$62*U42)</f>
        <v>628.70683101858845</v>
      </c>
      <c r="Y42" s="18"/>
      <c r="AA42" s="23">
        <v>400</v>
      </c>
      <c r="AB42" s="33"/>
      <c r="AC42" s="17">
        <f t="shared" si="2"/>
        <v>628.70683101858845</v>
      </c>
      <c r="AE42" s="23">
        <v>400</v>
      </c>
      <c r="AF42" s="33"/>
      <c r="AG42" s="8">
        <f>$AI$61+($AF$54-$AI$61)*EXP(-$AI$62*AE42)</f>
        <v>628.44547623576523</v>
      </c>
      <c r="AI42" s="18"/>
    </row>
    <row r="43" spans="1:35" x14ac:dyDescent="0.2">
      <c r="B43" s="34"/>
      <c r="C43" s="20"/>
      <c r="G43" s="23">
        <v>400</v>
      </c>
      <c r="H43" s="33"/>
      <c r="I43" s="17">
        <f t="shared" si="7"/>
        <v>658.06626520712098</v>
      </c>
      <c r="K43" s="23">
        <v>400</v>
      </c>
      <c r="L43" s="33"/>
      <c r="M43" s="8"/>
      <c r="O43" s="18"/>
      <c r="Q43" s="23">
        <v>400</v>
      </c>
      <c r="R43" s="33"/>
      <c r="S43" s="17"/>
      <c r="U43" s="23">
        <v>300</v>
      </c>
      <c r="V43" s="33"/>
      <c r="W43" s="8">
        <f>$Y$61+($V$54-$Y$61)*EXP(-$Y$62*U43)</f>
        <v>706.05110052671671</v>
      </c>
      <c r="Y43" s="18"/>
      <c r="AA43" s="23">
        <v>300</v>
      </c>
      <c r="AB43" s="33"/>
      <c r="AC43" s="17">
        <f t="shared" si="2"/>
        <v>706.05110052671671</v>
      </c>
      <c r="AE43" s="23">
        <v>300</v>
      </c>
      <c r="AF43" s="33"/>
      <c r="AG43" s="8">
        <f>$AI$61+($AF$54-$AI$61)*EXP(-$AI$62*AE43)</f>
        <v>705.83095886456442</v>
      </c>
      <c r="AI43" s="18"/>
    </row>
    <row r="44" spans="1:35" x14ac:dyDescent="0.2">
      <c r="B44" s="34"/>
      <c r="C44" s="20"/>
      <c r="G44" s="23">
        <v>300</v>
      </c>
      <c r="H44" s="33"/>
      <c r="I44" s="17">
        <f t="shared" si="7"/>
        <v>730.6379412818012</v>
      </c>
      <c r="K44" s="23">
        <v>300</v>
      </c>
      <c r="L44" s="33"/>
      <c r="M44" s="8"/>
      <c r="O44" s="18"/>
      <c r="Q44" s="23">
        <v>300</v>
      </c>
      <c r="R44" s="33"/>
      <c r="S44" s="17"/>
      <c r="U44" s="23">
        <v>200</v>
      </c>
      <c r="V44" s="33"/>
      <c r="W44" s="8">
        <f>$Y$61+($V$54-$Y$61)*EXP(-$Y$62*U44)</f>
        <v>792.91035496996028</v>
      </c>
      <c r="Y44" s="18"/>
      <c r="AA44" s="23">
        <v>200</v>
      </c>
      <c r="AB44" s="33"/>
      <c r="AC44" s="17">
        <f t="shared" si="2"/>
        <v>792.91035496996028</v>
      </c>
      <c r="AE44" s="23">
        <v>200</v>
      </c>
      <c r="AF44" s="33"/>
      <c r="AG44" s="8">
        <f>$AI$61+($AF$54-$AI$61)*EXP(-$AI$62*AE44)</f>
        <v>792.74553056814216</v>
      </c>
      <c r="AI44" s="18"/>
    </row>
    <row r="45" spans="1:35" ht="17" thickBot="1" x14ac:dyDescent="0.25">
      <c r="G45" s="23">
        <v>200</v>
      </c>
      <c r="H45" s="33"/>
      <c r="I45" s="17">
        <f t="shared" si="7"/>
        <v>811.21283594819977</v>
      </c>
      <c r="K45" s="23">
        <v>200</v>
      </c>
      <c r="L45" s="33"/>
      <c r="M45" s="8"/>
      <c r="O45" s="18"/>
      <c r="Q45" s="23">
        <v>200</v>
      </c>
      <c r="R45" s="33"/>
      <c r="S45" s="17"/>
      <c r="U45" s="50">
        <v>96</v>
      </c>
      <c r="V45">
        <v>927.07106604840681</v>
      </c>
      <c r="W45" s="8">
        <f>$Y$61+($V$54-$Y$61)*EXP(-$Y$62*U45)</f>
        <v>894.59725857459023</v>
      </c>
      <c r="Y45" s="18">
        <f t="shared" ref="Y45:Y53" si="8">(V45-W45)^2</f>
        <v>1054.5481718465055</v>
      </c>
      <c r="AA45" s="50">
        <v>96</v>
      </c>
      <c r="AB45">
        <v>927.07106604840681</v>
      </c>
      <c r="AC45" s="17">
        <f t="shared" si="2"/>
        <v>894.59725857459023</v>
      </c>
      <c r="AE45" s="50">
        <v>96</v>
      </c>
      <c r="AF45">
        <v>927.07106604840681</v>
      </c>
      <c r="AG45" s="8">
        <f>$AI$61+($AF$54-$AI$61)*EXP(-$AI$62*AE45)</f>
        <v>894.50799183079448</v>
      </c>
      <c r="AH45" s="1">
        <v>0.19855163634248965</v>
      </c>
      <c r="AI45" s="18">
        <f t="shared" ref="AI45" si="9">(AF45-AG45)^2</f>
        <v>1060.3538025017285</v>
      </c>
    </row>
    <row r="46" spans="1:35" ht="17" thickBot="1" x14ac:dyDescent="0.25">
      <c r="A46" s="50">
        <v>96</v>
      </c>
      <c r="B46">
        <v>927.07106604840681</v>
      </c>
      <c r="C46" s="13">
        <f t="shared" ref="C46:C54" si="10">$E$62+($B$55-$E$62)*EXP(-$E$63*A46)</f>
        <v>904.45030738671767</v>
      </c>
      <c r="D46" s="14"/>
      <c r="E46" s="15">
        <f t="shared" ref="E46:E54" si="11">(B46-C46)^2</f>
        <v>511.69872243038412</v>
      </c>
      <c r="G46" s="50">
        <v>96</v>
      </c>
      <c r="H46">
        <v>927.07106604840681</v>
      </c>
      <c r="I46" s="17">
        <f t="shared" si="7"/>
        <v>904.45030738671767</v>
      </c>
      <c r="K46" s="50">
        <v>96</v>
      </c>
      <c r="L46">
        <v>927.07106604840681</v>
      </c>
      <c r="M46" s="8">
        <f>$O$62+($L$55-$O$62)*EXP(-$O$63*K46)</f>
        <v>895.30180162345243</v>
      </c>
      <c r="O46" s="18">
        <f t="shared" ref="O46:O54" si="12">(L46-M46)^2</f>
        <v>1009.2861621026715</v>
      </c>
      <c r="Q46" s="50">
        <v>96</v>
      </c>
      <c r="R46">
        <v>927.07106604840681</v>
      </c>
      <c r="S46" s="17">
        <f t="shared" ref="S46:S47" si="13">$O$62+($L$55-$O$62)*EXP(-$O$63*Q46)</f>
        <v>895.30180162345243</v>
      </c>
      <c r="U46" s="50">
        <v>72</v>
      </c>
      <c r="V46">
        <v>931.01249711478238</v>
      </c>
      <c r="W46" s="8">
        <f>$Y$61+($V$54-$Y$61)*EXP(-$Y$62*U46)</f>
        <v>919.8577510642765</v>
      </c>
      <c r="Y46" s="18">
        <f t="shared" si="8"/>
        <v>124.42835945127648</v>
      </c>
      <c r="AA46" s="50">
        <v>72</v>
      </c>
      <c r="AB46">
        <v>931.01249711478238</v>
      </c>
      <c r="AC46" s="17">
        <f t="shared" si="2"/>
        <v>919.8577510642765</v>
      </c>
      <c r="AE46" s="50">
        <v>72</v>
      </c>
      <c r="AF46">
        <v>931.01249711478238</v>
      </c>
      <c r="AG46" s="8">
        <f>$AI$61+($AF$54-$AI$61)*EXP(-$AI$62*AE46)</f>
        <v>919.78890969769259</v>
      </c>
      <c r="AH46" s="1">
        <v>0.19855163634248965</v>
      </c>
      <c r="AI46" s="18">
        <f t="shared" si="0"/>
        <v>125.96891450905623</v>
      </c>
    </row>
    <row r="47" spans="1:35" x14ac:dyDescent="0.2">
      <c r="A47" s="50">
        <v>72</v>
      </c>
      <c r="B47">
        <v>931.01249711478238</v>
      </c>
      <c r="C47" s="13">
        <f t="shared" si="10"/>
        <v>927.44578760476679</v>
      </c>
      <c r="D47" s="14"/>
      <c r="E47" s="15">
        <f t="shared" si="11"/>
        <v>12.721416728835614</v>
      </c>
      <c r="G47" s="50">
        <v>72</v>
      </c>
      <c r="H47">
        <v>931.01249711478238</v>
      </c>
      <c r="I47" s="17">
        <f t="shared" si="7"/>
        <v>927.44578760476679</v>
      </c>
      <c r="K47" s="50">
        <v>72</v>
      </c>
      <c r="L47">
        <v>931.01249711478238</v>
      </c>
      <c r="M47" s="8">
        <f>$O$62+($L$55-$O$62)*EXP(-$O$63*K47)</f>
        <v>920.40102536972654</v>
      </c>
      <c r="O47" s="18">
        <f t="shared" si="12"/>
        <v>112.60333259611838</v>
      </c>
      <c r="Q47" s="50">
        <v>72</v>
      </c>
      <c r="R47">
        <v>931.01249711478238</v>
      </c>
      <c r="S47" s="17">
        <f t="shared" si="13"/>
        <v>920.40102536972654</v>
      </c>
      <c r="U47" s="50">
        <v>48</v>
      </c>
      <c r="V47">
        <v>933.84265073144491</v>
      </c>
      <c r="W47" s="8">
        <f>$Y$61+($V$54-$Y$61)*EXP(-$Y$62*U47)</f>
        <v>945.83151701272368</v>
      </c>
      <c r="Y47" s="18">
        <f t="shared" si="8"/>
        <v>143.73291471038314</v>
      </c>
      <c r="AA47" s="50">
        <v>48</v>
      </c>
      <c r="AB47">
        <v>933.84265073144491</v>
      </c>
      <c r="AC47" s="17">
        <f t="shared" si="2"/>
        <v>945.83151701272368</v>
      </c>
      <c r="AE47" s="50">
        <v>48</v>
      </c>
      <c r="AF47">
        <v>933.84265073144491</v>
      </c>
      <c r="AG47" s="8">
        <f>$AI$61+($AF$54-$AI$61)*EXP(-$AI$62*AE47)</f>
        <v>945.78432627676511</v>
      </c>
      <c r="AH47" s="1">
        <v>0.29890914403497931</v>
      </c>
      <c r="AI47" s="18">
        <f t="shared" si="0"/>
        <v>142.6036148296987</v>
      </c>
    </row>
    <row r="48" spans="1:35" x14ac:dyDescent="0.2">
      <c r="A48" s="50">
        <v>48</v>
      </c>
      <c r="B48">
        <v>933.84265073144491</v>
      </c>
      <c r="C48" s="8">
        <f t="shared" si="10"/>
        <v>951.02592361444988</v>
      </c>
      <c r="E48" s="18">
        <f t="shared" si="11"/>
        <v>295.26486697181412</v>
      </c>
      <c r="G48" s="50">
        <v>48</v>
      </c>
      <c r="H48">
        <v>933.84265073144491</v>
      </c>
      <c r="I48" s="17">
        <f t="shared" si="7"/>
        <v>951.02592361444988</v>
      </c>
      <c r="K48" s="50">
        <v>48</v>
      </c>
      <c r="L48">
        <v>933.84265073144491</v>
      </c>
      <c r="M48" s="8">
        <f>$O$62+($L$55-$O$62)*EXP(-$O$63*K48)</f>
        <v>946.20389009105872</v>
      </c>
      <c r="O48" s="18">
        <f t="shared" si="12"/>
        <v>152.80023850566585</v>
      </c>
      <c r="Q48" s="50">
        <v>48</v>
      </c>
      <c r="R48">
        <v>933.84265073144491</v>
      </c>
      <c r="S48" s="17">
        <f>$O$62+($L$55-$O$62)*EXP(-$O$63*Q48)</f>
        <v>946.20389009105872</v>
      </c>
      <c r="U48" s="50">
        <v>24</v>
      </c>
      <c r="V48">
        <v>939.59238825164505</v>
      </c>
      <c r="W48" s="8">
        <f>$Y$61+($V$54-$Y$61)*EXP(-$Y$62*U48)</f>
        <v>972.53869692301896</v>
      </c>
      <c r="Y48" s="18">
        <f t="shared" si="8"/>
        <v>1085.4592550694479</v>
      </c>
      <c r="AA48" s="50">
        <v>24</v>
      </c>
      <c r="AB48">
        <v>939.59238825164505</v>
      </c>
      <c r="AC48" s="17">
        <f t="shared" si="2"/>
        <v>972.53869692301896</v>
      </c>
      <c r="AE48" s="50">
        <v>24</v>
      </c>
      <c r="AF48">
        <v>939.59238825164505</v>
      </c>
      <c r="AG48" s="8">
        <f>$AI$61+($AF$54-$AI$61)*EXP(-$AI$62*AE48)</f>
        <v>972.51443499660456</v>
      </c>
      <c r="AH48" s="1">
        <v>0.21071666345129578</v>
      </c>
      <c r="AI48" s="18">
        <f t="shared" si="0"/>
        <v>1083.8611618772995</v>
      </c>
    </row>
    <row r="49" spans="1:35" x14ac:dyDescent="0.2">
      <c r="A49" s="50">
        <v>24</v>
      </c>
      <c r="B49">
        <v>939.59238825164505</v>
      </c>
      <c r="C49" s="8">
        <f t="shared" si="10"/>
        <v>975.20558018012287</v>
      </c>
      <c r="E49" s="18">
        <f t="shared" si="11"/>
        <v>1268.2994393345975</v>
      </c>
      <c r="G49" s="50">
        <v>24</v>
      </c>
      <c r="H49">
        <v>939.59238825164505</v>
      </c>
      <c r="I49" s="17">
        <f t="shared" si="7"/>
        <v>975.20558018012287</v>
      </c>
      <c r="K49" s="50">
        <v>24</v>
      </c>
      <c r="L49">
        <v>939.59238825164505</v>
      </c>
      <c r="M49" s="8">
        <f t="shared" ref="M49:M54" si="14">$O$62+($L$55-$O$62)*EXP(-$O$63*K49)</f>
        <v>972.73012192028818</v>
      </c>
      <c r="O49" s="18">
        <f t="shared" si="12"/>
        <v>1098.109392693925</v>
      </c>
      <c r="Q49" s="50">
        <v>24</v>
      </c>
      <c r="R49">
        <v>939.59238825164505</v>
      </c>
      <c r="S49" s="17">
        <f t="shared" ref="S49:S54" si="15">$O$62+($L$55-$O$62)*EXP(-$O$63*Q49)</f>
        <v>972.73012192028818</v>
      </c>
      <c r="U49" s="50">
        <v>8</v>
      </c>
      <c r="V49">
        <v>950.59904732465202</v>
      </c>
      <c r="W49" s="8">
        <f>$Y$61+($V$54-$Y$61)*EXP(-$Y$62*U49)</f>
        <v>990.76113861376678</v>
      </c>
      <c r="Y49" s="18">
        <f t="shared" si="8"/>
        <v>1612.9935767151874</v>
      </c>
      <c r="AA49" s="50">
        <v>8</v>
      </c>
      <c r="AB49">
        <v>950.59904732465202</v>
      </c>
      <c r="AC49" s="17">
        <f t="shared" si="2"/>
        <v>990.76113861376678</v>
      </c>
      <c r="AE49" s="50">
        <v>8</v>
      </c>
      <c r="AF49">
        <v>950.59904732465202</v>
      </c>
      <c r="AG49" s="8">
        <f>$AI$61+($AF$54-$AI$61)*EXP(-$AI$62*AE49)</f>
        <v>990.75289970467645</v>
      </c>
      <c r="AH49" s="1">
        <v>0.2817604535910897</v>
      </c>
      <c r="AI49" s="18">
        <f t="shared" si="0"/>
        <v>1612.3318609567937</v>
      </c>
    </row>
    <row r="50" spans="1:35" x14ac:dyDescent="0.2">
      <c r="A50" s="50">
        <v>8</v>
      </c>
      <c r="B50">
        <v>950.59904732465202</v>
      </c>
      <c r="C50" s="8">
        <f t="shared" si="10"/>
        <v>991.66592961664264</v>
      </c>
      <c r="E50" s="18">
        <f t="shared" si="11"/>
        <v>1686.4888211842131</v>
      </c>
      <c r="G50" s="50">
        <v>8</v>
      </c>
      <c r="H50">
        <v>950.59904732465202</v>
      </c>
      <c r="I50" s="17">
        <f t="shared" si="7"/>
        <v>991.66592961664264</v>
      </c>
      <c r="J50" s="36"/>
      <c r="K50" s="50">
        <v>8</v>
      </c>
      <c r="L50">
        <v>950.59904732465202</v>
      </c>
      <c r="M50" s="8">
        <f t="shared" si="14"/>
        <v>990.8261382574284</v>
      </c>
      <c r="O50" s="18">
        <f t="shared" si="12"/>
        <v>1618.2188449138594</v>
      </c>
      <c r="Q50" s="50">
        <v>8</v>
      </c>
      <c r="R50">
        <v>950.59904732465202</v>
      </c>
      <c r="S50" s="17">
        <f t="shared" si="15"/>
        <v>990.8261382574284</v>
      </c>
      <c r="U50" s="50">
        <v>4</v>
      </c>
      <c r="V50">
        <v>958.2297981109981</v>
      </c>
      <c r="W50" s="8">
        <f>$Y$61+($V$54-$Y$61)*EXP(-$Y$62*U50)</f>
        <v>995.36985016312747</v>
      </c>
      <c r="Y50" s="18">
        <f t="shared" si="8"/>
        <v>1379.3834664348785</v>
      </c>
      <c r="AA50" s="50">
        <v>4</v>
      </c>
      <c r="AB50">
        <v>958.2297981109981</v>
      </c>
      <c r="AC50" s="17">
        <f t="shared" si="2"/>
        <v>995.36985016312747</v>
      </c>
      <c r="AE50" s="50">
        <v>4</v>
      </c>
      <c r="AF50">
        <v>958.2297981109981</v>
      </c>
      <c r="AG50" s="8">
        <f>$AI$61+($AF$54-$AI$61)*EXP(-$AI$62*AE50)</f>
        <v>995.36571153756165</v>
      </c>
      <c r="AH50" s="1">
        <v>0.12405483343546145</v>
      </c>
      <c r="AI50" s="18">
        <f t="shared" si="0"/>
        <v>1379.0760660252229</v>
      </c>
    </row>
    <row r="51" spans="1:35" x14ac:dyDescent="0.2">
      <c r="A51" s="50">
        <v>4</v>
      </c>
      <c r="B51">
        <v>958.2297981109981</v>
      </c>
      <c r="C51" s="8">
        <f t="shared" si="10"/>
        <v>995.82424634904453</v>
      </c>
      <c r="E51" s="18">
        <f t="shared" si="11"/>
        <v>1413.342538323152</v>
      </c>
      <c r="G51" s="50">
        <v>4</v>
      </c>
      <c r="H51">
        <v>958.2297981109981</v>
      </c>
      <c r="I51" s="17">
        <f t="shared" si="7"/>
        <v>995.82424634904453</v>
      </c>
      <c r="K51" s="50">
        <v>4</v>
      </c>
      <c r="L51">
        <v>958.2297981109981</v>
      </c>
      <c r="M51" s="8">
        <f t="shared" si="14"/>
        <v>995.40250062847861</v>
      </c>
      <c r="O51" s="18">
        <f t="shared" si="12"/>
        <v>1381.8098124531014</v>
      </c>
      <c r="Q51" s="50">
        <v>4</v>
      </c>
      <c r="R51">
        <v>958.2297981109981</v>
      </c>
      <c r="S51" s="17">
        <f t="shared" si="15"/>
        <v>995.40250062847861</v>
      </c>
      <c r="U51" s="50">
        <v>2</v>
      </c>
      <c r="V51">
        <v>964.26234493341826</v>
      </c>
      <c r="W51" s="8">
        <f>$Y$61+($V$54-$Y$61)*EXP(-$Y$62*U51)</f>
        <v>997.68223907370805</v>
      </c>
      <c r="Y51" s="18">
        <f t="shared" si="8"/>
        <v>1116.8893243481755</v>
      </c>
      <c r="AA51" s="50">
        <v>2</v>
      </c>
      <c r="AB51">
        <v>964.26234493341826</v>
      </c>
      <c r="AC51" s="17">
        <f t="shared" si="2"/>
        <v>997.68223907370805</v>
      </c>
      <c r="AE51" s="50">
        <v>2</v>
      </c>
      <c r="AF51">
        <v>964.26234493341826</v>
      </c>
      <c r="AG51" s="8">
        <f>$AI$61+($AF$54-$AI$61)*EXP(-$AI$62*AE51)</f>
        <v>997.68016495145457</v>
      </c>
      <c r="AH51" s="1">
        <v>6.8207369875796509E-2</v>
      </c>
      <c r="AI51" s="18">
        <f t="shared" si="0"/>
        <v>1116.7506947578684</v>
      </c>
    </row>
    <row r="52" spans="1:35" x14ac:dyDescent="0.2">
      <c r="A52" s="50">
        <v>2</v>
      </c>
      <c r="B52">
        <v>964.26234493341826</v>
      </c>
      <c r="C52" s="8">
        <f t="shared" si="10"/>
        <v>997.90993899702414</v>
      </c>
      <c r="E52" s="18">
        <f t="shared" si="11"/>
        <v>1132.1605862692056</v>
      </c>
      <c r="G52" s="50">
        <v>2</v>
      </c>
      <c r="H52">
        <v>964.26234493341826</v>
      </c>
      <c r="I52" s="17">
        <f t="shared" si="7"/>
        <v>997.90993899702414</v>
      </c>
      <c r="K52" s="50">
        <v>2</v>
      </c>
      <c r="L52">
        <v>964.26234493341826</v>
      </c>
      <c r="M52" s="8">
        <f t="shared" si="14"/>
        <v>997.6986020980878</v>
      </c>
      <c r="O52" s="18">
        <f t="shared" si="12"/>
        <v>1117.9832931819153</v>
      </c>
      <c r="Q52" s="50">
        <v>2</v>
      </c>
      <c r="R52">
        <v>964.26234493341826</v>
      </c>
      <c r="S52" s="17">
        <f t="shared" si="15"/>
        <v>997.6986020980878</v>
      </c>
      <c r="U52" s="50">
        <v>1</v>
      </c>
      <c r="V52">
        <v>967.10167376106199</v>
      </c>
      <c r="W52" s="8">
        <f>$Y$61+($V$54-$Y$61)*EXP(-$Y$62*U52)</f>
        <v>998.84044725557044</v>
      </c>
      <c r="Y52" s="18">
        <f t="shared" si="8"/>
        <v>1007.3497429357121</v>
      </c>
      <c r="AA52" s="50">
        <v>1</v>
      </c>
      <c r="AB52">
        <v>967.10167376106199</v>
      </c>
      <c r="AC52" s="17">
        <f t="shared" si="2"/>
        <v>998.84044725557044</v>
      </c>
      <c r="AE52" s="50">
        <v>1</v>
      </c>
      <c r="AF52">
        <v>967.10167376106199</v>
      </c>
      <c r="AG52" s="8">
        <f>$AI$61+($AF$54-$AI$61)*EXP(-$AI$62*AE52)</f>
        <v>998.83940898998105</v>
      </c>
      <c r="AH52" s="1">
        <v>0.13631685622313536</v>
      </c>
      <c r="AI52" s="18">
        <f t="shared" si="0"/>
        <v>1007.2838374609702</v>
      </c>
    </row>
    <row r="53" spans="1:35" x14ac:dyDescent="0.2">
      <c r="A53" s="50">
        <v>1</v>
      </c>
      <c r="B53">
        <v>967.10167376106199</v>
      </c>
      <c r="C53" s="8">
        <f t="shared" si="10"/>
        <v>998.95442288275808</v>
      </c>
      <c r="E53" s="18">
        <f t="shared" si="11"/>
        <v>1014.5976266097111</v>
      </c>
      <c r="G53" s="50">
        <v>1</v>
      </c>
      <c r="H53">
        <v>967.10167376106199</v>
      </c>
      <c r="I53" s="17">
        <f t="shared" si="7"/>
        <v>998.95442288275808</v>
      </c>
      <c r="K53" s="50">
        <v>1</v>
      </c>
      <c r="L53">
        <v>967.10167376106199</v>
      </c>
      <c r="M53" s="8">
        <f t="shared" si="14"/>
        <v>998.84863823208354</v>
      </c>
      <c r="O53" s="18">
        <f t="shared" si="12"/>
        <v>1007.869753124305</v>
      </c>
      <c r="Q53" s="50">
        <v>1</v>
      </c>
      <c r="R53">
        <v>967.10167376106199</v>
      </c>
      <c r="S53" s="17">
        <f t="shared" si="15"/>
        <v>998.84863823208354</v>
      </c>
      <c r="U53" s="50">
        <v>0.5</v>
      </c>
      <c r="V53">
        <v>979.826634289955</v>
      </c>
      <c r="W53" s="8">
        <f>$Y$61+($V$54-$Y$61)*EXP(-$Y$62*U53)</f>
        <v>999.4200554599505</v>
      </c>
      <c r="Y53" s="18">
        <f t="shared" si="8"/>
        <v>383.90215314482816</v>
      </c>
      <c r="AA53" s="50">
        <v>0.5</v>
      </c>
      <c r="AB53">
        <v>979.826634289955</v>
      </c>
      <c r="AC53" s="17">
        <f t="shared" si="2"/>
        <v>999.4200554599505</v>
      </c>
      <c r="AE53" s="50">
        <v>0.5</v>
      </c>
      <c r="AF53">
        <v>979.826634289955</v>
      </c>
      <c r="AG53" s="8">
        <f>$AI$61+($AF$54-$AI$61)*EXP(-$AI$62*AE53)</f>
        <v>999.4195360257778</v>
      </c>
      <c r="AH53" s="1">
        <v>7.3630064200856549E-2</v>
      </c>
      <c r="AI53" s="18">
        <f t="shared" si="0"/>
        <v>383.88179842960835</v>
      </c>
    </row>
    <row r="54" spans="1:35" x14ac:dyDescent="0.2">
      <c r="A54" s="50">
        <v>0.5</v>
      </c>
      <c r="B54">
        <v>979.826634289955</v>
      </c>
      <c r="C54" s="8">
        <f t="shared" si="10"/>
        <v>999.47707471595265</v>
      </c>
      <c r="E54" s="18">
        <f t="shared" si="11"/>
        <v>386.13980893568305</v>
      </c>
      <c r="G54" s="50">
        <v>0.5</v>
      </c>
      <c r="H54">
        <v>979.826634289955</v>
      </c>
      <c r="I54" s="17">
        <f t="shared" si="7"/>
        <v>999.47707471595265</v>
      </c>
      <c r="K54" s="50">
        <v>0.5</v>
      </c>
      <c r="L54">
        <v>979.826634289955</v>
      </c>
      <c r="M54" s="8">
        <f t="shared" si="14"/>
        <v>999.42415331634027</v>
      </c>
      <c r="O54" s="18">
        <f t="shared" si="12"/>
        <v>384.06275198953273</v>
      </c>
      <c r="Q54" s="50">
        <v>0.5</v>
      </c>
      <c r="R54">
        <v>979.826634289955</v>
      </c>
      <c r="S54" s="17">
        <f t="shared" si="15"/>
        <v>999.42415331634027</v>
      </c>
      <c r="U54" s="50">
        <v>0</v>
      </c>
      <c r="V54">
        <v>1000</v>
      </c>
      <c r="W54" s="8">
        <f>$Y$61+($V$54-$Y$61)*EXP(-$Y$62*U54)</f>
        <v>1000</v>
      </c>
      <c r="Y54" s="18">
        <f>(V54-W54)^2</f>
        <v>0</v>
      </c>
      <c r="AA54" s="50">
        <v>0</v>
      </c>
      <c r="AB54">
        <v>1000</v>
      </c>
      <c r="AC54" s="17">
        <f>$Y$61+($V$54-$Y$61)*EXP(-$Y$62*AA54)</f>
        <v>1000</v>
      </c>
      <c r="AE54" s="50">
        <v>0</v>
      </c>
      <c r="AF54">
        <v>1000</v>
      </c>
      <c r="AG54" s="8">
        <f>$AI$61+($AF$54-$AI$61)*EXP(-$AI$62*AE54)</f>
        <v>1000</v>
      </c>
      <c r="AH54" s="1">
        <v>0</v>
      </c>
      <c r="AI54" s="18">
        <f>(AF54-AG54)^2</f>
        <v>0</v>
      </c>
    </row>
    <row r="55" spans="1:35" x14ac:dyDescent="0.2">
      <c r="A55" s="50">
        <v>0</v>
      </c>
      <c r="B55">
        <v>1000</v>
      </c>
      <c r="C55" s="8">
        <f>$E$62+($B$55-$E$62)*EXP(-$E$63*A55)</f>
        <v>1000</v>
      </c>
      <c r="E55" s="18">
        <f>(B55-C55)^2</f>
        <v>0</v>
      </c>
      <c r="G55" s="50">
        <v>0</v>
      </c>
      <c r="H55">
        <v>1000</v>
      </c>
      <c r="I55" s="17">
        <f>$E$62+($B$55-$E$62)*EXP(-$E$63*G55)</f>
        <v>1000</v>
      </c>
      <c r="K55" s="50">
        <v>0</v>
      </c>
      <c r="L55">
        <v>1000</v>
      </c>
      <c r="M55" s="8">
        <f>$O$62+($L$55-$O$62)*EXP(-$O$63*K55)</f>
        <v>1000</v>
      </c>
      <c r="O55" s="18">
        <f>(L55-M55)^2</f>
        <v>0</v>
      </c>
      <c r="Q55" s="50">
        <v>0</v>
      </c>
      <c r="R55">
        <v>1000</v>
      </c>
      <c r="S55" s="17">
        <f>$O$62+($L$55-$O$62)*EXP(-$O$63*Q55)</f>
        <v>1000</v>
      </c>
      <c r="U55" s="23"/>
      <c r="Y55" s="18">
        <f>SUM(Y15:Y54)</f>
        <v>10497.721748378844</v>
      </c>
      <c r="AA55" s="23"/>
      <c r="AC55" s="18"/>
      <c r="AE55" s="37"/>
      <c r="AI55" s="18">
        <f>SUM(AI3:AI54)</f>
        <v>10584.603726750098</v>
      </c>
    </row>
    <row r="56" spans="1:35" x14ac:dyDescent="0.2">
      <c r="A56" s="23"/>
      <c r="E56" s="18">
        <f>SUM(E46:E55)</f>
        <v>7720.7138267875962</v>
      </c>
      <c r="G56" s="23"/>
      <c r="I56" s="18"/>
      <c r="K56" s="23"/>
      <c r="O56" s="18">
        <f>SUM(O30:O55)</f>
        <v>10117.843623410503</v>
      </c>
      <c r="Q56" s="23"/>
      <c r="S56" s="18"/>
      <c r="U56" s="23"/>
      <c r="Y56" s="18"/>
      <c r="AA56" s="23"/>
      <c r="AC56" s="18"/>
      <c r="AE56" s="37"/>
      <c r="AI56" s="18"/>
    </row>
    <row r="57" spans="1:35" ht="17" x14ac:dyDescent="0.2">
      <c r="A57" s="23"/>
      <c r="E57" s="18"/>
      <c r="G57" s="23"/>
      <c r="I57" s="18"/>
      <c r="K57" s="23"/>
      <c r="O57" s="18"/>
      <c r="Q57" s="23"/>
      <c r="S57" s="18"/>
      <c r="U57" s="23"/>
      <c r="X57" s="38" t="s">
        <v>2</v>
      </c>
      <c r="Y57" s="39">
        <f>RSQ(W15:W54,V15:V54)</f>
        <v>0.99782034135469222</v>
      </c>
      <c r="AA57" s="23"/>
      <c r="AC57" s="18"/>
      <c r="AE57" s="37"/>
      <c r="AH57" s="38" t="s">
        <v>2</v>
      </c>
      <c r="AI57" s="39">
        <f>RSQ(AG3:AG54,AF3:AF54)</f>
        <v>0.99847705211971538</v>
      </c>
    </row>
    <row r="58" spans="1:35" ht="17" x14ac:dyDescent="0.2">
      <c r="A58" s="23"/>
      <c r="D58" s="38" t="s">
        <v>2</v>
      </c>
      <c r="E58" s="39">
        <f>RSQ(C46:C55,B46:B55)</f>
        <v>0.63746467395312101</v>
      </c>
      <c r="G58" s="23"/>
      <c r="I58" s="18"/>
      <c r="K58" s="23"/>
      <c r="N58" s="38" t="s">
        <v>2</v>
      </c>
      <c r="O58" s="39">
        <f>RSQ(M30:M55,L30:L55)</f>
        <v>0.9945353316665364</v>
      </c>
      <c r="Q58" s="23"/>
      <c r="S58" s="18"/>
      <c r="T58" s="40"/>
      <c r="U58" s="23"/>
      <c r="Y58" s="18"/>
      <c r="AA58" s="23"/>
      <c r="AC58" s="18"/>
      <c r="AE58" s="37"/>
      <c r="AI58" s="18"/>
    </row>
    <row r="59" spans="1:35" x14ac:dyDescent="0.2">
      <c r="A59" s="23"/>
      <c r="E59" s="18"/>
      <c r="G59" s="23"/>
      <c r="I59" s="18"/>
      <c r="K59" s="23"/>
      <c r="O59" s="18"/>
      <c r="Q59" s="23"/>
      <c r="S59" s="18"/>
      <c r="U59" s="23"/>
      <c r="Y59" s="18"/>
      <c r="AA59" s="23"/>
      <c r="AC59" s="18"/>
      <c r="AE59" s="37"/>
      <c r="AI59" s="18"/>
    </row>
    <row r="60" spans="1:35" x14ac:dyDescent="0.2">
      <c r="A60" s="23"/>
      <c r="E60" s="18"/>
      <c r="G60" s="23"/>
      <c r="I60" s="18"/>
      <c r="K60" s="23"/>
      <c r="O60" s="18"/>
      <c r="Q60" s="23"/>
      <c r="S60" s="18"/>
      <c r="U60" s="23"/>
      <c r="Y60" s="18"/>
      <c r="AA60" s="23"/>
      <c r="AC60" s="18"/>
      <c r="AE60" s="37"/>
      <c r="AI60" s="18"/>
    </row>
    <row r="61" spans="1:35" x14ac:dyDescent="0.2">
      <c r="A61" s="23"/>
      <c r="E61" s="18"/>
      <c r="G61" s="23"/>
      <c r="I61" s="18"/>
      <c r="K61" s="23"/>
      <c r="O61" s="18"/>
      <c r="Q61" s="23"/>
      <c r="S61" s="18"/>
      <c r="U61" s="23"/>
      <c r="X61" s="41" t="s">
        <v>0</v>
      </c>
      <c r="Y61" s="43">
        <v>0</v>
      </c>
      <c r="AA61" s="23"/>
      <c r="AC61" s="18"/>
      <c r="AE61" s="37"/>
      <c r="AH61" s="41" t="s">
        <v>0</v>
      </c>
      <c r="AI61" s="43">
        <v>0</v>
      </c>
    </row>
    <row r="62" spans="1:35" x14ac:dyDescent="0.2">
      <c r="A62" s="23"/>
      <c r="D62" s="41" t="s">
        <v>0</v>
      </c>
      <c r="E62" s="42">
        <v>0</v>
      </c>
      <c r="G62" s="23"/>
      <c r="I62" s="18"/>
      <c r="K62" s="23"/>
      <c r="N62" s="41" t="s">
        <v>0</v>
      </c>
      <c r="O62" s="43">
        <v>0</v>
      </c>
      <c r="Q62" s="23"/>
      <c r="S62" s="18"/>
      <c r="U62" s="23"/>
      <c r="X62" s="41" t="s">
        <v>1</v>
      </c>
      <c r="Y62" s="45">
        <v>1.1602255458625632E-3</v>
      </c>
      <c r="AA62" s="23"/>
      <c r="AC62" s="18"/>
      <c r="AE62" s="37"/>
      <c r="AH62" s="41" t="s">
        <v>1</v>
      </c>
      <c r="AI62" s="45">
        <v>1.1612650173135578E-3</v>
      </c>
    </row>
    <row r="63" spans="1:35" ht="17" thickBot="1" x14ac:dyDescent="0.25">
      <c r="A63" s="23"/>
      <c r="D63" s="41" t="s">
        <v>1</v>
      </c>
      <c r="E63" s="44">
        <v>1.0461241143143148E-3</v>
      </c>
      <c r="G63" s="23"/>
      <c r="I63" s="18"/>
      <c r="K63" s="23"/>
      <c r="N63" s="41" t="s">
        <v>1</v>
      </c>
      <c r="O63" s="45">
        <v>1.1520250940778333E-3</v>
      </c>
      <c r="Q63" s="23"/>
      <c r="S63" s="18"/>
      <c r="U63" s="46"/>
      <c r="V63" s="47"/>
      <c r="W63" s="47"/>
      <c r="X63" s="47"/>
      <c r="Y63" s="48"/>
      <c r="AA63" s="46"/>
      <c r="AB63" s="47"/>
      <c r="AC63" s="48"/>
      <c r="AE63" s="49"/>
      <c r="AF63" s="47"/>
      <c r="AG63" s="47"/>
      <c r="AH63" s="47"/>
      <c r="AI63" s="48"/>
    </row>
    <row r="64" spans="1:35" ht="17" thickBot="1" x14ac:dyDescent="0.25">
      <c r="A64" s="46"/>
      <c r="B64" s="47"/>
      <c r="C64" s="47"/>
      <c r="D64" s="47"/>
      <c r="E64" s="48"/>
      <c r="G64" s="46"/>
      <c r="H64" s="47"/>
      <c r="I64" s="48"/>
      <c r="K64" s="46"/>
      <c r="L64" s="47"/>
      <c r="M64" s="47"/>
      <c r="N64" s="47"/>
      <c r="O64" s="48"/>
      <c r="Q64" s="46"/>
      <c r="R64" s="47"/>
      <c r="S64" s="48"/>
      <c r="AE64" s="1"/>
    </row>
    <row r="65" spans="31:31" x14ac:dyDescent="0.2">
      <c r="AE65" s="1"/>
    </row>
    <row r="66" spans="31:31" x14ac:dyDescent="0.2">
      <c r="AE66" s="1"/>
    </row>
    <row r="67" spans="31:31" x14ac:dyDescent="0.2">
      <c r="AE67" s="1"/>
    </row>
    <row r="68" spans="31:31" x14ac:dyDescent="0.2">
      <c r="AE68" s="1"/>
    </row>
    <row r="69" spans="31:31" x14ac:dyDescent="0.2">
      <c r="AE69" s="1"/>
    </row>
    <row r="70" spans="31:31" x14ac:dyDescent="0.2">
      <c r="AE70" s="1"/>
    </row>
    <row r="71" spans="31:31" x14ac:dyDescent="0.2">
      <c r="AE71" s="1"/>
    </row>
    <row r="72" spans="31:31" x14ac:dyDescent="0.2">
      <c r="AE72" s="1"/>
    </row>
    <row r="73" spans="31:31" x14ac:dyDescent="0.2">
      <c r="AE73" s="1"/>
    </row>
    <row r="74" spans="31:31" x14ac:dyDescent="0.2">
      <c r="AE74" s="1"/>
    </row>
    <row r="75" spans="31:31" x14ac:dyDescent="0.2">
      <c r="AE75" s="1"/>
    </row>
    <row r="76" spans="31:31" x14ac:dyDescent="0.2">
      <c r="AE76" s="1"/>
    </row>
    <row r="85" spans="31:31" x14ac:dyDescent="0.2">
      <c r="AE85" s="1"/>
    </row>
    <row r="86" spans="31:31" x14ac:dyDescent="0.2">
      <c r="AE86" s="1"/>
    </row>
    <row r="87" spans="31:31" x14ac:dyDescent="0.2">
      <c r="AE8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6E5D-2FCC-5844-8C4B-8E224B3535EF}">
  <dimension ref="A1:AI88"/>
  <sheetViews>
    <sheetView topLeftCell="W39" zoomScale="80" zoomScaleNormal="80" workbookViewId="0">
      <selection activeCell="AI29" sqref="AI29"/>
    </sheetView>
  </sheetViews>
  <sheetFormatPr baseColWidth="10" defaultColWidth="11.5" defaultRowHeight="16" x14ac:dyDescent="0.2"/>
  <cols>
    <col min="1" max="5" width="11.5" style="1"/>
    <col min="6" max="6" width="12.5" style="1" bestFit="1" customWidth="1"/>
    <col min="7" max="8" width="11.5" style="1"/>
    <col min="9" max="9" width="12.6640625" style="1" bestFit="1" customWidth="1"/>
    <col min="10" max="30" width="11.5" style="1"/>
    <col min="31" max="31" width="11.5" style="2"/>
    <col min="32" max="16384" width="11.5" style="1"/>
  </cols>
  <sheetData>
    <row r="1" spans="1:35" x14ac:dyDescent="0.2">
      <c r="AH1" s="3"/>
    </row>
    <row r="2" spans="1:35" ht="25" thickBot="1" x14ac:dyDescent="0.35">
      <c r="B2" s="4" t="s">
        <v>3</v>
      </c>
      <c r="D2" s="5"/>
      <c r="AE2" s="6"/>
      <c r="AF2" s="7"/>
      <c r="AG2" s="8"/>
      <c r="AH2" s="9" t="s">
        <v>4</v>
      </c>
    </row>
    <row r="3" spans="1:35" x14ac:dyDescent="0.2">
      <c r="AA3" s="10"/>
      <c r="AB3" s="11"/>
      <c r="AC3" s="12"/>
      <c r="AE3" s="10">
        <v>7467.4273408032223</v>
      </c>
      <c r="AF3" s="11">
        <v>17.497852900000002</v>
      </c>
      <c r="AG3" s="13">
        <f t="shared" ref="AG3:AG34" si="0">$AI$62+($AF$55-$AI$62)*EXP(-$AI$63*AE3)</f>
        <v>18.85013077581306</v>
      </c>
      <c r="AH3" s="14">
        <v>0.92705658278976033</v>
      </c>
      <c r="AI3" s="15">
        <f t="shared" ref="AI3:AI54" si="1">(AF3-AG3)^2</f>
        <v>1.8286554534134776</v>
      </c>
    </row>
    <row r="4" spans="1:35" x14ac:dyDescent="0.2">
      <c r="AA4" s="16"/>
      <c r="AB4" s="7"/>
      <c r="AC4" s="17"/>
      <c r="AE4" s="16">
        <v>7443.4273408032223</v>
      </c>
      <c r="AF4" s="7">
        <v>17.7439459</v>
      </c>
      <c r="AG4" s="8">
        <f t="shared" si="0"/>
        <v>19.092264186518104</v>
      </c>
      <c r="AH4" s="1">
        <v>1.9937049325177916</v>
      </c>
      <c r="AI4" s="18">
        <f t="shared" si="1"/>
        <v>1.8179622017591166</v>
      </c>
    </row>
    <row r="5" spans="1:35" x14ac:dyDescent="0.2">
      <c r="A5" s="6"/>
      <c r="B5" s="19"/>
      <c r="C5" s="20"/>
      <c r="AA5" s="16"/>
      <c r="AB5" s="7"/>
      <c r="AC5" s="17"/>
      <c r="AE5" s="16">
        <v>7419.4273408032223</v>
      </c>
      <c r="AF5" s="7">
        <v>18.133662000000001</v>
      </c>
      <c r="AG5" s="8">
        <f t="shared" si="0"/>
        <v>19.337507845596328</v>
      </c>
      <c r="AH5" s="1">
        <v>1.7364148183681405</v>
      </c>
      <c r="AI5" s="18">
        <f t="shared" si="1"/>
        <v>1.4492448199595345</v>
      </c>
    </row>
    <row r="6" spans="1:35" x14ac:dyDescent="0.2">
      <c r="A6" s="6"/>
      <c r="B6" s="19"/>
      <c r="C6" s="20"/>
      <c r="AA6" s="16"/>
      <c r="AB6" s="7"/>
      <c r="AC6" s="17"/>
      <c r="AE6" s="16">
        <v>7395.4273408032223</v>
      </c>
      <c r="AF6" s="7">
        <v>18.398347099999999</v>
      </c>
      <c r="AG6" s="8">
        <f t="shared" si="0"/>
        <v>19.585901704762428</v>
      </c>
      <c r="AH6" s="1">
        <v>1.4078632556027391</v>
      </c>
      <c r="AI6" s="18">
        <f t="shared" si="1"/>
        <v>1.4102859392924489</v>
      </c>
    </row>
    <row r="7" spans="1:35" x14ac:dyDescent="0.2">
      <c r="A7" s="6"/>
      <c r="B7" s="19"/>
      <c r="C7" s="20"/>
      <c r="AA7" s="16"/>
      <c r="AB7" s="7"/>
      <c r="AC7" s="17"/>
      <c r="AE7" s="16">
        <v>7379.4273408032223</v>
      </c>
      <c r="AF7" s="7">
        <v>18.758074400000002</v>
      </c>
      <c r="AG7" s="8">
        <f t="shared" si="0"/>
        <v>19.753267683383481</v>
      </c>
      <c r="AH7" s="1">
        <v>0.55609432468506892</v>
      </c>
      <c r="AI7" s="18">
        <f t="shared" si="1"/>
        <v>0.9904096712915893</v>
      </c>
    </row>
    <row r="8" spans="1:35" x14ac:dyDescent="0.2">
      <c r="A8" s="6"/>
      <c r="B8" s="19"/>
      <c r="C8" s="20"/>
      <c r="AA8" s="16"/>
      <c r="AB8" s="7"/>
      <c r="AC8" s="17"/>
      <c r="AE8" s="16">
        <v>7375.4273408032223</v>
      </c>
      <c r="AF8" s="7">
        <v>19.425508099999998</v>
      </c>
      <c r="AG8" s="8">
        <f t="shared" si="0"/>
        <v>19.795332168095985</v>
      </c>
      <c r="AH8" s="1">
        <v>4.2923394427849111</v>
      </c>
      <c r="AI8" s="18">
        <f t="shared" si="1"/>
        <v>0.13676984134306522</v>
      </c>
    </row>
    <row r="9" spans="1:35" x14ac:dyDescent="0.2">
      <c r="A9" s="6"/>
      <c r="B9" s="19"/>
      <c r="C9" s="20"/>
      <c r="AA9" s="16"/>
      <c r="AB9" s="7"/>
      <c r="AC9" s="17"/>
      <c r="AE9" s="16">
        <v>7373.4273408032223</v>
      </c>
      <c r="AF9" s="7">
        <v>19.558585699999998</v>
      </c>
      <c r="AG9" s="8">
        <f t="shared" si="0"/>
        <v>19.816397989580913</v>
      </c>
      <c r="AH9" s="1">
        <v>0.5914594273660192</v>
      </c>
      <c r="AI9" s="18">
        <f t="shared" si="1"/>
        <v>6.6467176658953658E-2</v>
      </c>
    </row>
    <row r="10" spans="1:35" x14ac:dyDescent="0.2">
      <c r="A10" s="6"/>
      <c r="B10" s="19"/>
      <c r="C10" s="20"/>
      <c r="AA10" s="16"/>
      <c r="AB10" s="7"/>
      <c r="AC10" s="17"/>
      <c r="AE10" s="16">
        <v>7372.4273408032223</v>
      </c>
      <c r="AF10" s="7">
        <v>19.736875699999999</v>
      </c>
      <c r="AG10" s="8">
        <f t="shared" si="0"/>
        <v>19.826939305527581</v>
      </c>
      <c r="AH10" s="1">
        <v>0.6095720717574229</v>
      </c>
      <c r="AI10" s="18">
        <f t="shared" si="1"/>
        <v>8.1114530406279934E-3</v>
      </c>
    </row>
    <row r="11" spans="1:35" x14ac:dyDescent="0.2">
      <c r="A11" s="6"/>
      <c r="B11" s="19"/>
      <c r="C11" s="20"/>
      <c r="AA11" s="16"/>
      <c r="AB11" s="7"/>
      <c r="AC11" s="18"/>
      <c r="AE11" s="16">
        <v>7371.9273408032223</v>
      </c>
      <c r="AF11" s="7">
        <v>19.875288099999999</v>
      </c>
      <c r="AG11" s="8">
        <f t="shared" si="0"/>
        <v>19.832212066106017</v>
      </c>
      <c r="AH11" s="1">
        <v>1.60957207175742</v>
      </c>
      <c r="AI11" s="18">
        <f t="shared" si="1"/>
        <v>1.8555446960354825E-3</v>
      </c>
    </row>
    <row r="12" spans="1:35" x14ac:dyDescent="0.2">
      <c r="A12" s="6"/>
      <c r="B12" s="19"/>
      <c r="C12" s="20"/>
      <c r="H12" s="21"/>
      <c r="I12" s="22"/>
      <c r="AA12" s="23">
        <v>7500</v>
      </c>
      <c r="AC12" s="17">
        <f>$Y$62+($V$55-$Y$62)*EXP(-$Y$63*AA12)</f>
        <v>18.547657101615297</v>
      </c>
      <c r="AE12" s="23">
        <v>7371.4273408032223</v>
      </c>
      <c r="AF12" s="1">
        <v>20</v>
      </c>
      <c r="AG12" s="8">
        <f t="shared" si="0"/>
        <v>19.837486228918241</v>
      </c>
      <c r="AH12" s="1">
        <v>2.60957207175742</v>
      </c>
      <c r="AI12" s="18">
        <f t="shared" si="1"/>
        <v>2.6410725791214375E-2</v>
      </c>
    </row>
    <row r="13" spans="1:35" x14ac:dyDescent="0.2">
      <c r="A13" s="6"/>
      <c r="B13" s="19"/>
      <c r="C13" s="20"/>
      <c r="H13" s="24"/>
      <c r="I13" s="22"/>
      <c r="AA13" s="23">
        <v>7000</v>
      </c>
      <c r="AC13" s="17">
        <f>$Y$62+($V$55-$Y$62)*EXP(-$Y$63*AA13)</f>
        <v>24.195603245616617</v>
      </c>
      <c r="AE13" s="23">
        <v>7000</v>
      </c>
      <c r="AG13" s="8">
        <f t="shared" si="0"/>
        <v>24.169737036012748</v>
      </c>
      <c r="AI13" s="18"/>
    </row>
    <row r="14" spans="1:35" ht="17" thickBot="1" x14ac:dyDescent="0.25">
      <c r="A14" s="24"/>
      <c r="B14" s="22"/>
      <c r="C14" s="20"/>
      <c r="H14" s="24"/>
      <c r="I14" s="22"/>
      <c r="AA14" s="23">
        <v>6500</v>
      </c>
      <c r="AC14" s="17">
        <f>$Y$62+($V$55-$Y$62)*EXP(-$Y$63*AA14)</f>
        <v>31.563405189775114</v>
      </c>
      <c r="AE14" s="23">
        <v>6500</v>
      </c>
      <c r="AG14" s="8">
        <f t="shared" si="0"/>
        <v>31.53207146007151</v>
      </c>
      <c r="AI14" s="18"/>
    </row>
    <row r="15" spans="1:35" x14ac:dyDescent="0.2">
      <c r="A15" s="24"/>
      <c r="B15" s="22"/>
      <c r="C15" s="20"/>
      <c r="H15" s="24"/>
      <c r="I15" s="22"/>
      <c r="U15" s="25">
        <v>4450.7427453725304</v>
      </c>
      <c r="V15" s="26">
        <v>93.3369655591369</v>
      </c>
      <c r="W15" s="13">
        <f>$Y$62+($V$55-$Y$62)*EXP(-$Y$63*U15)</f>
        <v>93.831072104587406</v>
      </c>
      <c r="X15" s="14"/>
      <c r="Y15" s="15">
        <f t="shared" ref="Y15:Y24" si="2">(V15-W15)^2</f>
        <v>0.24414127825703341</v>
      </c>
      <c r="AA15" s="25">
        <v>4450.7427453725304</v>
      </c>
      <c r="AB15" s="26">
        <v>93.3369655591369</v>
      </c>
      <c r="AC15" s="17">
        <f>$Y$62+($V$55-$Y$62)*EXP(-$Y$63*AA15)</f>
        <v>93.831072104587406</v>
      </c>
      <c r="AE15" s="25">
        <v>4450.7427453725304</v>
      </c>
      <c r="AF15" s="26">
        <v>93.3369655591369</v>
      </c>
      <c r="AG15" s="8">
        <f t="shared" si="0"/>
        <v>93.767280717893698</v>
      </c>
      <c r="AH15" s="1">
        <v>1.0980709301261589</v>
      </c>
      <c r="AI15" s="18">
        <f t="shared" si="1"/>
        <v>0.1851711358558884</v>
      </c>
    </row>
    <row r="16" spans="1:35" x14ac:dyDescent="0.2">
      <c r="A16" s="24"/>
      <c r="B16" s="22"/>
      <c r="C16" s="20"/>
      <c r="H16" s="24"/>
      <c r="I16" s="22"/>
      <c r="U16" s="27">
        <v>4426.7427453725304</v>
      </c>
      <c r="V16" s="28">
        <v>94.02882804843567</v>
      </c>
      <c r="W16" s="8">
        <f>$Y$62+($V$55-$Y$62)*EXP(-$Y$63*U16)</f>
        <v>95.036001030308867</v>
      </c>
      <c r="Y16" s="18">
        <f t="shared" si="2"/>
        <v>1.0143974154153466</v>
      </c>
      <c r="AA16" s="27">
        <v>4426.7427453725304</v>
      </c>
      <c r="AB16" s="28">
        <v>94.02882804843567</v>
      </c>
      <c r="AC16" s="17">
        <f>$Y$62+($V$55-$Y$62)*EXP(-$Y$63*AA16)</f>
        <v>95.036001030308867</v>
      </c>
      <c r="AE16" s="27">
        <v>4426.7427453725304</v>
      </c>
      <c r="AF16" s="28">
        <v>94.02882804843567</v>
      </c>
      <c r="AG16" s="8">
        <f t="shared" si="0"/>
        <v>94.971738753903367</v>
      </c>
      <c r="AH16" s="1">
        <v>2.4276061382782981</v>
      </c>
      <c r="AI16" s="18">
        <f t="shared" si="1"/>
        <v>0.88908059848558851</v>
      </c>
    </row>
    <row r="17" spans="1:35" x14ac:dyDescent="0.2">
      <c r="A17" s="24"/>
      <c r="B17" s="22"/>
      <c r="C17" s="20"/>
      <c r="H17" s="24"/>
      <c r="I17" s="22"/>
      <c r="U17" s="27">
        <v>4402.7427453725304</v>
      </c>
      <c r="V17" s="28">
        <v>94.582759010747324</v>
      </c>
      <c r="W17" s="8">
        <f>$Y$62+($V$55-$Y$62)*EXP(-$Y$63*U17)</f>
        <v>96.256403015044526</v>
      </c>
      <c r="Y17" s="18">
        <f t="shared" si="2"/>
        <v>2.8010842531199729</v>
      </c>
      <c r="AA17" s="27">
        <v>4402.7427453725304</v>
      </c>
      <c r="AB17" s="28">
        <v>94.582759010747324</v>
      </c>
      <c r="AC17" s="17">
        <f>$Y$62+($V$55-$Y$62)*EXP(-$Y$63*AA17)</f>
        <v>96.256403015044526</v>
      </c>
      <c r="AE17" s="27">
        <v>4402.7427453725304</v>
      </c>
      <c r="AF17" s="28">
        <v>94.582759010747324</v>
      </c>
      <c r="AG17" s="8">
        <f t="shared" si="0"/>
        <v>96.191668275802357</v>
      </c>
      <c r="AH17" s="1">
        <v>2.2850330177340648</v>
      </c>
      <c r="AI17" s="18">
        <f t="shared" si="1"/>
        <v>2.5885890231799258</v>
      </c>
    </row>
    <row r="18" spans="1:35" x14ac:dyDescent="0.2">
      <c r="A18" s="6"/>
      <c r="B18" s="28"/>
      <c r="C18" s="20"/>
      <c r="H18" s="24"/>
      <c r="I18" s="22"/>
      <c r="U18" s="27">
        <v>4378.7427453725304</v>
      </c>
      <c r="V18" s="28">
        <v>95.190525318715331</v>
      </c>
      <c r="W18" s="8">
        <f>$Y$62+($V$55-$Y$62)*EXP(-$Y$63*U18)</f>
        <v>97.492476755622178</v>
      </c>
      <c r="Y18" s="18">
        <f t="shared" si="2"/>
        <v>5.2989804178775</v>
      </c>
      <c r="AA18" s="27">
        <v>4378.7427453725304</v>
      </c>
      <c r="AB18" s="28">
        <v>95.190525318715331</v>
      </c>
      <c r="AC18" s="17">
        <f>$Y$62+($V$55-$Y$62)*EXP(-$Y$63*AA18)</f>
        <v>97.492476755622178</v>
      </c>
      <c r="AE18" s="27">
        <v>4378.7427453725304</v>
      </c>
      <c r="AF18" s="28">
        <v>95.190525318715331</v>
      </c>
      <c r="AG18" s="8">
        <f t="shared" si="0"/>
        <v>97.427268017683929</v>
      </c>
      <c r="AH18" s="1">
        <v>2.2353312651075377</v>
      </c>
      <c r="AI18" s="18">
        <f t="shared" si="1"/>
        <v>5.0030179013893283</v>
      </c>
    </row>
    <row r="19" spans="1:35" x14ac:dyDescent="0.2">
      <c r="A19" s="6"/>
      <c r="B19" s="28"/>
      <c r="C19" s="20"/>
      <c r="H19" s="29"/>
      <c r="I19" s="30"/>
      <c r="U19" s="27">
        <v>4362.7427453725304</v>
      </c>
      <c r="V19" s="28">
        <v>95.935757088365492</v>
      </c>
      <c r="W19" s="8">
        <f>$Y$62+($V$55-$Y$62)*EXP(-$Y$63*U19)</f>
        <v>98.325331722961764</v>
      </c>
      <c r="Y19" s="18">
        <f t="shared" si="2"/>
        <v>5.7100669343059067</v>
      </c>
      <c r="AA19" s="27">
        <v>4362.7427453725304</v>
      </c>
      <c r="AB19" s="28">
        <v>95.935757088365492</v>
      </c>
      <c r="AC19" s="17">
        <f>$Y$62+($V$55-$Y$62)*EXP(-$Y$63*AA19)</f>
        <v>98.325331722961764</v>
      </c>
      <c r="AE19" s="27">
        <v>4362.7427453725304</v>
      </c>
      <c r="AF19" s="28">
        <v>95.935757088365492</v>
      </c>
      <c r="AG19" s="8">
        <f t="shared" si="0"/>
        <v>98.25980615159024</v>
      </c>
      <c r="AH19" s="1">
        <v>2.132449779345309</v>
      </c>
      <c r="AI19" s="18">
        <f t="shared" si="1"/>
        <v>5.4012040482758312</v>
      </c>
    </row>
    <row r="20" spans="1:35" x14ac:dyDescent="0.2">
      <c r="A20" s="6"/>
      <c r="B20" s="28"/>
      <c r="C20" s="20"/>
      <c r="H20" s="24"/>
      <c r="I20" s="22"/>
      <c r="U20" s="27">
        <v>4358.7427453725304</v>
      </c>
      <c r="V20" s="28">
        <v>96.24656911620967</v>
      </c>
      <c r="W20" s="8">
        <f>$Y$62+($V$55-$Y$62)*EXP(-$Y$63*U20)</f>
        <v>98.534654799579528</v>
      </c>
      <c r="Y20" s="18">
        <f t="shared" si="2"/>
        <v>5.2353360944421068</v>
      </c>
      <c r="AA20" s="27">
        <v>4358.7427453725304</v>
      </c>
      <c r="AB20" s="28">
        <v>96.24656911620967</v>
      </c>
      <c r="AC20" s="17">
        <f>$Y$62+($V$55-$Y$62)*EXP(-$Y$63*AA20)</f>
        <v>98.534654799579528</v>
      </c>
      <c r="AE20" s="27">
        <v>4358.7427453725304</v>
      </c>
      <c r="AF20" s="28">
        <v>96.24656911620967</v>
      </c>
      <c r="AG20" s="8">
        <f t="shared" si="0"/>
        <v>98.469049917227764</v>
      </c>
      <c r="AH20" s="1">
        <v>2.7008172748297357</v>
      </c>
      <c r="AI20" s="18">
        <f t="shared" si="1"/>
        <v>4.939420910894027</v>
      </c>
    </row>
    <row r="21" spans="1:35" x14ac:dyDescent="0.2">
      <c r="A21" s="6"/>
      <c r="B21" s="28"/>
      <c r="C21" s="20"/>
      <c r="H21" s="24"/>
      <c r="I21" s="22"/>
      <c r="U21" s="27">
        <v>4356.7427453725304</v>
      </c>
      <c r="V21" s="28">
        <v>96.656730318851999</v>
      </c>
      <c r="W21" s="8">
        <f>$Y$62+($V$55-$Y$62)*EXP(-$Y$63*U21)</f>
        <v>98.639483387729996</v>
      </c>
      <c r="Y21" s="18">
        <f t="shared" si="2"/>
        <v>3.9313097321451163</v>
      </c>
      <c r="AA21" s="27">
        <v>4356.7427453725304</v>
      </c>
      <c r="AB21" s="28">
        <v>96.656730318851999</v>
      </c>
      <c r="AC21" s="17">
        <f>$Y$62+($V$55-$Y$62)*EXP(-$Y$63*AA21)</f>
        <v>98.639483387729996</v>
      </c>
      <c r="AE21" s="27">
        <v>4356.7427453725304</v>
      </c>
      <c r="AF21" s="28">
        <v>96.656730318851999</v>
      </c>
      <c r="AG21" s="8">
        <f t="shared" si="0"/>
        <v>98.57383883462164</v>
      </c>
      <c r="AH21" s="1">
        <v>1.6204123078613664</v>
      </c>
      <c r="AI21" s="18">
        <f t="shared" si="1"/>
        <v>3.6753050612364762</v>
      </c>
    </row>
    <row r="22" spans="1:35" ht="17" thickBot="1" x14ac:dyDescent="0.25">
      <c r="A22" s="6"/>
      <c r="B22" s="28"/>
      <c r="C22" s="20"/>
      <c r="H22" s="29"/>
      <c r="I22" s="30"/>
      <c r="U22" s="27">
        <v>4355.7427453725304</v>
      </c>
      <c r="V22" s="28">
        <v>97.650941722693162</v>
      </c>
      <c r="W22" s="8">
        <f>$Y$62+($V$55-$Y$62)*EXP(-$Y$63*U22)</f>
        <v>98.691939496098371</v>
      </c>
      <c r="Y22" s="18">
        <f t="shared" si="2"/>
        <v>1.0836763642346032</v>
      </c>
      <c r="AA22" s="27">
        <v>4355.7427453725304</v>
      </c>
      <c r="AB22" s="28">
        <v>97.650941722693162</v>
      </c>
      <c r="AC22" s="17">
        <f>$Y$62+($V$55-$Y$62)*EXP(-$Y$63*AA22)</f>
        <v>98.691939496098371</v>
      </c>
      <c r="AE22" s="27">
        <v>4355.7427453725304</v>
      </c>
      <c r="AF22" s="28">
        <v>97.650941722693162</v>
      </c>
      <c r="AG22" s="8">
        <f t="shared" si="0"/>
        <v>98.62627510380527</v>
      </c>
      <c r="AH22" s="1">
        <v>1.7557679609804118</v>
      </c>
      <c r="AI22" s="18">
        <f t="shared" si="1"/>
        <v>0.95127520431157675</v>
      </c>
    </row>
    <row r="23" spans="1:35" ht="17" thickBot="1" x14ac:dyDescent="0.25">
      <c r="A23" s="6"/>
      <c r="B23" s="28"/>
      <c r="C23" s="20"/>
      <c r="H23" s="24"/>
      <c r="I23" s="22"/>
      <c r="Q23" s="31">
        <v>4500</v>
      </c>
      <c r="R23" s="14"/>
      <c r="S23" s="12">
        <f t="shared" ref="S23:S39" si="3">$O$62+($L$55-$O$62)*EXP(-$O$63*Q23)</f>
        <v>91.891368355331522</v>
      </c>
      <c r="U23" s="27">
        <v>4355.2427453725304</v>
      </c>
      <c r="V23" s="28">
        <v>98.601824535841317</v>
      </c>
      <c r="W23" s="8">
        <f>$Y$62+($V$55-$Y$62)*EXP(-$Y$63*U23)</f>
        <v>98.718178010341404</v>
      </c>
      <c r="Y23" s="18">
        <f t="shared" si="2"/>
        <v>1.3538131028242483E-2</v>
      </c>
      <c r="AA23" s="27">
        <v>4355.2427453725304</v>
      </c>
      <c r="AB23" s="28">
        <v>98.601824535841317</v>
      </c>
      <c r="AC23" s="17">
        <f>$Y$62+($V$55-$Y$62)*EXP(-$Y$63*AA23)</f>
        <v>98.718178010341404</v>
      </c>
      <c r="AE23" s="27">
        <v>4355.2427453725304</v>
      </c>
      <c r="AF23" s="28">
        <v>98.601824535841317</v>
      </c>
      <c r="AG23" s="8">
        <f t="shared" si="0"/>
        <v>98.65250369750558</v>
      </c>
      <c r="AH23" s="1">
        <v>2.75576796098041</v>
      </c>
      <c r="AI23" s="18">
        <f t="shared" si="1"/>
        <v>2.5683774269925053E-3</v>
      </c>
    </row>
    <row r="24" spans="1:35" ht="17" thickBot="1" x14ac:dyDescent="0.25">
      <c r="A24" s="6"/>
      <c r="B24" s="28"/>
      <c r="C24" s="20"/>
      <c r="H24" s="29"/>
      <c r="I24" s="30"/>
      <c r="Q24" s="31">
        <v>4000</v>
      </c>
      <c r="S24" s="17">
        <f t="shared" si="3"/>
        <v>119.80264778128412</v>
      </c>
      <c r="U24" s="23">
        <v>4354.7427453725304</v>
      </c>
      <c r="V24" s="1">
        <v>100</v>
      </c>
      <c r="W24" s="8">
        <f>$Y$62+($V$55-$Y$62)*EXP(-$Y$63*U24)</f>
        <v>98.744423500429008</v>
      </c>
      <c r="Y24" s="18">
        <f t="shared" si="2"/>
        <v>1.5764723462749457</v>
      </c>
      <c r="AA24" s="23">
        <v>4354.7427453725304</v>
      </c>
      <c r="AB24" s="1">
        <v>100</v>
      </c>
      <c r="AC24" s="17">
        <f>$Y$62+($V$55-$Y$62)*EXP(-$Y$63*AA24)</f>
        <v>98.744423500429008</v>
      </c>
      <c r="AE24" s="23">
        <v>4354.7427453725304</v>
      </c>
      <c r="AF24" s="1">
        <v>100</v>
      </c>
      <c r="AG24" s="8">
        <f t="shared" si="0"/>
        <v>98.678739266417438</v>
      </c>
      <c r="AH24" s="1">
        <v>3.75576796098041</v>
      </c>
      <c r="AI24" s="18">
        <f t="shared" si="1"/>
        <v>1.7457299261071308</v>
      </c>
    </row>
    <row r="25" spans="1:35" ht="17" thickBot="1" x14ac:dyDescent="0.25">
      <c r="A25" s="6"/>
      <c r="B25" s="28"/>
      <c r="C25" s="20"/>
      <c r="H25" s="29"/>
      <c r="I25" s="30"/>
      <c r="Q25" s="31">
        <v>3500</v>
      </c>
      <c r="S25" s="17">
        <f t="shared" si="3"/>
        <v>156.19175851105584</v>
      </c>
      <c r="U25" s="31">
        <v>4000</v>
      </c>
      <c r="W25" s="8">
        <f>$Y$62+($V$55-$Y$62)*EXP(-$Y$63*U25)</f>
        <v>119.23968802836664</v>
      </c>
      <c r="Y25" s="18"/>
      <c r="AA25" s="31">
        <v>4000</v>
      </c>
      <c r="AC25" s="17">
        <f>$Y$62+($V$55-$Y$62)*EXP(-$Y$63*AA25)</f>
        <v>119.23968802836664</v>
      </c>
      <c r="AE25" s="31">
        <v>4000</v>
      </c>
      <c r="AG25" s="8">
        <f t="shared" si="0"/>
        <v>119.16682979298045</v>
      </c>
      <c r="AI25" s="18"/>
    </row>
    <row r="26" spans="1:35" x14ac:dyDescent="0.2">
      <c r="A26" s="6"/>
      <c r="B26" s="28"/>
      <c r="C26" s="20"/>
      <c r="H26" s="29"/>
      <c r="I26" s="30"/>
      <c r="Q26" s="23">
        <v>3000</v>
      </c>
      <c r="S26" s="17">
        <f t="shared" si="3"/>
        <v>203.63377503403703</v>
      </c>
      <c r="U26" s="31">
        <v>3500</v>
      </c>
      <c r="W26" s="8">
        <f>$Y$62+($V$55-$Y$62)*EXP(-$Y$63*U26)</f>
        <v>155.54935951528896</v>
      </c>
      <c r="Y26" s="18"/>
      <c r="AA26" s="31">
        <v>3500</v>
      </c>
      <c r="AC26" s="17">
        <f>$Y$62+($V$55-$Y$62)*EXP(-$Y$63*AA26)</f>
        <v>155.54935951528896</v>
      </c>
      <c r="AE26" s="31">
        <v>3500</v>
      </c>
      <c r="AG26" s="8">
        <f t="shared" si="0"/>
        <v>155.4661925822227</v>
      </c>
      <c r="AI26" s="18"/>
    </row>
    <row r="27" spans="1:35" x14ac:dyDescent="0.2">
      <c r="A27" s="29"/>
      <c r="B27" s="30"/>
      <c r="C27" s="20"/>
      <c r="H27" s="29"/>
      <c r="I27" s="30"/>
      <c r="Q27" s="23">
        <v>2500</v>
      </c>
      <c r="S27" s="17">
        <f t="shared" si="3"/>
        <v>265.48593043516848</v>
      </c>
      <c r="U27" s="23">
        <v>3000</v>
      </c>
      <c r="W27" s="8">
        <f>$Y$62+($V$55-$Y$62)*EXP(-$Y$63*U27)</f>
        <v>202.91568726564083</v>
      </c>
      <c r="Y27" s="18"/>
      <c r="AA27" s="23">
        <v>3000</v>
      </c>
      <c r="AC27" s="17">
        <f>$Y$62+($V$55-$Y$62)*EXP(-$Y$63*AA27)</f>
        <v>202.91568726564083</v>
      </c>
      <c r="AE27" s="23">
        <v>3000</v>
      </c>
      <c r="AG27" s="8">
        <f t="shared" si="0"/>
        <v>202.82269049198516</v>
      </c>
      <c r="AI27" s="18"/>
    </row>
    <row r="28" spans="1:35" x14ac:dyDescent="0.2">
      <c r="A28" s="29"/>
      <c r="B28" s="30"/>
      <c r="C28" s="20"/>
      <c r="H28" s="29"/>
      <c r="I28" s="30"/>
      <c r="Q28" s="23">
        <v>2000</v>
      </c>
      <c r="S28" s="17">
        <f t="shared" si="3"/>
        <v>346.12519090826675</v>
      </c>
      <c r="U28" s="23">
        <v>2500</v>
      </c>
      <c r="W28" s="8">
        <f>$Y$62+($V$55-$Y$62)*EXP(-$Y$63*U28)</f>
        <v>264.70553312976045</v>
      </c>
      <c r="Y28" s="18"/>
      <c r="AA28" s="23">
        <v>2500</v>
      </c>
      <c r="AC28" s="17">
        <f>$Y$62+($V$55-$Y$62)*EXP(-$Y$63*AA28)</f>
        <v>264.70553312976045</v>
      </c>
      <c r="AE28" s="23">
        <v>2500</v>
      </c>
      <c r="AG28" s="8">
        <f t="shared" si="0"/>
        <v>264.60443325420169</v>
      </c>
      <c r="AI28" s="18"/>
    </row>
    <row r="29" spans="1:35" ht="17" thickBot="1" x14ac:dyDescent="0.25">
      <c r="A29" s="29"/>
      <c r="B29" s="30"/>
      <c r="C29" s="20"/>
      <c r="H29" s="29"/>
      <c r="I29" s="30"/>
      <c r="Q29" s="23">
        <v>1500</v>
      </c>
      <c r="S29" s="18">
        <f t="shared" si="3"/>
        <v>451.25799165669855</v>
      </c>
      <c r="U29" s="23">
        <v>2000</v>
      </c>
      <c r="W29" s="8">
        <f>$Y$62+($V$55-$Y$62)*EXP(-$Y$63*U29)</f>
        <v>345.31100189302776</v>
      </c>
      <c r="Y29" s="18"/>
      <c r="AA29" s="23">
        <v>2000</v>
      </c>
      <c r="AC29" s="17">
        <f>$Y$62+($V$55-$Y$62)*EXP(-$Y$63*AA29)</f>
        <v>345.31100189302776</v>
      </c>
      <c r="AE29" s="23">
        <v>2000</v>
      </c>
      <c r="AG29" s="8">
        <f t="shared" si="0"/>
        <v>345.20548922776482</v>
      </c>
      <c r="AI29" s="18"/>
    </row>
    <row r="30" spans="1:35" x14ac:dyDescent="0.2">
      <c r="A30" s="29"/>
      <c r="B30" s="30"/>
      <c r="C30" s="20"/>
      <c r="H30" s="29"/>
      <c r="I30" s="30"/>
      <c r="K30" s="51">
        <v>1425.7869093069801</v>
      </c>
      <c r="L30">
        <v>472.08019030581568</v>
      </c>
      <c r="M30" s="13">
        <f t="shared" ref="M30:M39" si="4">$O$62+($L$55-$O$62)*EXP(-$O$63*K30)</f>
        <v>469.37761086108594</v>
      </c>
      <c r="N30" s="14"/>
      <c r="O30" s="15">
        <f t="shared" ref="O30:O39" si="5">(L30-M30)^2</f>
        <v>7.3039356550756871</v>
      </c>
      <c r="Q30" s="51">
        <v>1425.7869093069801</v>
      </c>
      <c r="R30">
        <v>472.08019030581568</v>
      </c>
      <c r="S30" s="17">
        <f t="shared" si="3"/>
        <v>469.37761086108594</v>
      </c>
      <c r="U30" s="23">
        <v>1500</v>
      </c>
      <c r="W30" s="8">
        <f>$Y$62+($V$55-$Y$62)*EXP(-$Y$63*U30)</f>
        <v>450.46163795115871</v>
      </c>
      <c r="Y30" s="18"/>
      <c r="AA30" s="23">
        <v>1500</v>
      </c>
      <c r="AC30" s="17">
        <f>$Y$62+($V$55-$Y$62)*EXP(-$Y$63*AA30)</f>
        <v>450.46163795115871</v>
      </c>
      <c r="AE30" s="23">
        <v>1500</v>
      </c>
      <c r="AG30" s="8">
        <f t="shared" si="0"/>
        <v>450.35840226644507</v>
      </c>
      <c r="AI30" s="18"/>
    </row>
    <row r="31" spans="1:35" x14ac:dyDescent="0.2">
      <c r="C31" s="20"/>
      <c r="K31" s="51">
        <v>1401.7869093069801</v>
      </c>
      <c r="L31">
        <v>475.14224156914952</v>
      </c>
      <c r="M31" s="8">
        <f t="shared" si="4"/>
        <v>475.39167436819571</v>
      </c>
      <c r="O31" s="18">
        <f t="shared" si="5"/>
        <v>6.2216721240016884E-2</v>
      </c>
      <c r="Q31" s="51">
        <v>1401.7869093069801</v>
      </c>
      <c r="R31">
        <v>475.14224156914952</v>
      </c>
      <c r="S31" s="17">
        <f t="shared" si="3"/>
        <v>475.39167436819571</v>
      </c>
      <c r="U31" s="51">
        <v>1425.7869093069801</v>
      </c>
      <c r="V31">
        <v>472.08019030581568</v>
      </c>
      <c r="W31" s="8">
        <f>$Y$62+($V$55-$Y$62)*EXP(-$Y$63*U31)</f>
        <v>468.59022827846593</v>
      </c>
      <c r="Y31" s="18">
        <f t="shared" ref="Y30:Y40" si="6">(V31-W31)^2</f>
        <v>12.17983495234316</v>
      </c>
      <c r="AA31" s="51">
        <v>1425.7869093069801</v>
      </c>
      <c r="AB31">
        <v>472.08019030581568</v>
      </c>
      <c r="AC31" s="17">
        <f>$Y$62+($V$55-$Y$62)*EXP(-$Y$63*AA31)</f>
        <v>468.59022827846593</v>
      </c>
      <c r="AE31" s="51">
        <v>1425.7869093069801</v>
      </c>
      <c r="AF31">
        <v>472.08019030581568</v>
      </c>
      <c r="AG31" s="8">
        <f t="shared" si="0"/>
        <v>468.48815052934486</v>
      </c>
      <c r="AH31" s="1">
        <v>0.51083116851921062</v>
      </c>
      <c r="AI31" s="18">
        <f t="shared" si="1"/>
        <v>12.902749755748486</v>
      </c>
    </row>
    <row r="32" spans="1:35" x14ac:dyDescent="0.2">
      <c r="A32" s="6"/>
      <c r="B32" s="32"/>
      <c r="C32" s="20"/>
      <c r="K32" s="51">
        <v>1377.7869093069801</v>
      </c>
      <c r="L32">
        <v>479.61417143928816</v>
      </c>
      <c r="M32" s="8">
        <f t="shared" si="4"/>
        <v>481.48279515079247</v>
      </c>
      <c r="O32" s="18">
        <f t="shared" si="5"/>
        <v>3.4917545751961527</v>
      </c>
      <c r="Q32" s="51">
        <v>1377.7869093069801</v>
      </c>
      <c r="R32">
        <v>479.61417143928816</v>
      </c>
      <c r="S32" s="17">
        <f t="shared" si="3"/>
        <v>481.48279515079247</v>
      </c>
      <c r="U32" s="51">
        <v>1401.7869093069801</v>
      </c>
      <c r="V32">
        <v>475.14224156914952</v>
      </c>
      <c r="W32" s="8">
        <f>$Y$62+($V$55-$Y$62)*EXP(-$Y$63*U32)</f>
        <v>474.60761577813975</v>
      </c>
      <c r="Y32" s="18">
        <f t="shared" si="6"/>
        <v>0.28582473641282585</v>
      </c>
      <c r="AA32" s="51">
        <v>1401.7869093069801</v>
      </c>
      <c r="AB32">
        <v>475.14224156914952</v>
      </c>
      <c r="AC32" s="17">
        <f>$Y$62+($V$55-$Y$62)*EXP(-$Y$63*AA32)</f>
        <v>474.60761577813975</v>
      </c>
      <c r="AE32" s="51">
        <v>1401.7869093069801</v>
      </c>
      <c r="AF32">
        <v>475.14224156914952</v>
      </c>
      <c r="AG32" s="8">
        <f t="shared" si="0"/>
        <v>474.50596733452693</v>
      </c>
      <c r="AH32" s="1">
        <v>0.85304407143183236</v>
      </c>
      <c r="AI32" s="18">
        <f t="shared" si="1"/>
        <v>0.40484490164456277</v>
      </c>
    </row>
    <row r="33" spans="1:35" x14ac:dyDescent="0.2">
      <c r="A33" s="6"/>
      <c r="B33" s="32"/>
      <c r="C33" s="20"/>
      <c r="K33" s="51">
        <v>1353.7869093069801</v>
      </c>
      <c r="L33">
        <v>483.20815308609525</v>
      </c>
      <c r="M33" s="8">
        <f t="shared" si="4"/>
        <v>487.65196053195626</v>
      </c>
      <c r="O33" s="18">
        <f t="shared" si="5"/>
        <v>19.74742461588977</v>
      </c>
      <c r="Q33" s="51">
        <v>1353.7869093069801</v>
      </c>
      <c r="R33">
        <v>483.20815308609525</v>
      </c>
      <c r="S33" s="17">
        <f t="shared" si="3"/>
        <v>487.65196053195626</v>
      </c>
      <c r="U33" s="51">
        <v>1377.7869093069801</v>
      </c>
      <c r="V33">
        <v>479.61417143928816</v>
      </c>
      <c r="W33" s="8">
        <f>$Y$62+($V$55-$Y$62)*EXP(-$Y$63*U33)</f>
        <v>480.70227538067894</v>
      </c>
      <c r="Y33" s="18">
        <f t="shared" si="6"/>
        <v>1.1839701872701593</v>
      </c>
      <c r="AA33" s="51">
        <v>1377.7869093069801</v>
      </c>
      <c r="AB33">
        <v>479.61417143928816</v>
      </c>
      <c r="AC33" s="17">
        <f>$Y$62+($V$55-$Y$62)*EXP(-$Y$63*AA33)</f>
        <v>480.70227538067894</v>
      </c>
      <c r="AE33" s="51">
        <v>1377.7869093069801</v>
      </c>
      <c r="AF33">
        <v>479.61417143928816</v>
      </c>
      <c r="AG33" s="8">
        <f t="shared" si="0"/>
        <v>480.60108410782954</v>
      </c>
      <c r="AH33" s="1">
        <v>1.1695426907988939</v>
      </c>
      <c r="AI33" s="18">
        <f t="shared" si="1"/>
        <v>0.97399661532746573</v>
      </c>
    </row>
    <row r="34" spans="1:35" x14ac:dyDescent="0.2">
      <c r="A34" s="6"/>
      <c r="B34" s="32"/>
      <c r="C34" s="20"/>
      <c r="K34" s="51">
        <v>1337.7869093069801</v>
      </c>
      <c r="L34">
        <v>487.33877823785434</v>
      </c>
      <c r="M34" s="8">
        <f t="shared" si="4"/>
        <v>491.80858885164992</v>
      </c>
      <c r="O34" s="18">
        <f t="shared" si="5"/>
        <v>19.979206923199559</v>
      </c>
      <c r="Q34" s="51">
        <v>1337.7869093069801</v>
      </c>
      <c r="R34">
        <v>487.33877823785434</v>
      </c>
      <c r="S34" s="17">
        <f t="shared" si="3"/>
        <v>491.80858885164992</v>
      </c>
      <c r="U34" s="51">
        <v>1353.7869093069801</v>
      </c>
      <c r="V34">
        <v>483.20815308609525</v>
      </c>
      <c r="W34" s="8">
        <f>$Y$62+($V$55-$Y$62)*EXP(-$Y$63*U34)</f>
        <v>486.87519937349754</v>
      </c>
      <c r="Y34" s="18">
        <f t="shared" si="6"/>
        <v>13.447228473950888</v>
      </c>
      <c r="AA34" s="51">
        <v>1353.7869093069801</v>
      </c>
      <c r="AB34">
        <v>483.20815308609525</v>
      </c>
      <c r="AC34" s="17">
        <f>$Y$62+($V$55-$Y$62)*EXP(-$Y$63*AA34)</f>
        <v>486.87519937349754</v>
      </c>
      <c r="AE34" s="51">
        <v>1353.7869093069801</v>
      </c>
      <c r="AF34">
        <v>483.20815308609525</v>
      </c>
      <c r="AG34" s="8">
        <f t="shared" si="0"/>
        <v>486.77449378161748</v>
      </c>
      <c r="AH34" s="1">
        <v>0.48622005644644256</v>
      </c>
      <c r="AI34" s="18">
        <f t="shared" si="1"/>
        <v>12.718785956537973</v>
      </c>
    </row>
    <row r="35" spans="1:35" x14ac:dyDescent="0.2">
      <c r="A35" s="6"/>
      <c r="B35" s="32"/>
      <c r="C35" s="20"/>
      <c r="K35" s="51">
        <v>1333.7869093069801</v>
      </c>
      <c r="L35">
        <v>490.19948281785082</v>
      </c>
      <c r="M35" s="8">
        <f t="shared" si="4"/>
        <v>492.85327013210429</v>
      </c>
      <c r="O35" s="18">
        <f t="shared" si="5"/>
        <v>7.0425871092926116</v>
      </c>
      <c r="Q35" s="51">
        <v>1333.7869093069801</v>
      </c>
      <c r="R35">
        <v>490.19948281785082</v>
      </c>
      <c r="S35" s="17">
        <f t="shared" si="3"/>
        <v>492.85327013210429</v>
      </c>
      <c r="U35" s="51">
        <v>1337.7869093069801</v>
      </c>
      <c r="V35">
        <v>487.33877823785434</v>
      </c>
      <c r="W35" s="8">
        <f>$Y$62+($V$55-$Y$62)*EXP(-$Y$63*U35)</f>
        <v>491.03445803392833</v>
      </c>
      <c r="Y35" s="18">
        <f t="shared" si="6"/>
        <v>13.658049155109481</v>
      </c>
      <c r="AA35" s="51">
        <v>1337.7869093069801</v>
      </c>
      <c r="AB35">
        <v>487.33877823785434</v>
      </c>
      <c r="AC35" s="17">
        <f>$Y$62+($V$55-$Y$62)*EXP(-$Y$63*AA35)</f>
        <v>491.03445803392833</v>
      </c>
      <c r="AE35" s="51">
        <v>1337.7869093069801</v>
      </c>
      <c r="AF35">
        <v>487.33877823785434</v>
      </c>
      <c r="AG35" s="8">
        <f>$AI$62+($AF$55-$AI$62)*EXP(-$AI$63*AE35)</f>
        <v>490.93409239227122</v>
      </c>
      <c r="AH35" s="1">
        <v>0.17608102073436049</v>
      </c>
      <c r="AI35" s="18">
        <f t="shared" si="1"/>
        <v>12.926283868950387</v>
      </c>
    </row>
    <row r="36" spans="1:35" ht="17" thickBot="1" x14ac:dyDescent="0.25">
      <c r="A36" s="6"/>
      <c r="B36" s="32"/>
      <c r="C36" s="20"/>
      <c r="K36" s="51">
        <v>1331.7869093069801</v>
      </c>
      <c r="L36">
        <v>491.80559404476304</v>
      </c>
      <c r="M36" s="8">
        <f t="shared" si="4"/>
        <v>493.37644263019695</v>
      </c>
      <c r="O36" s="18">
        <f t="shared" si="5"/>
        <v>2.4675652783597077</v>
      </c>
      <c r="Q36" s="51">
        <v>1331.7869093069801</v>
      </c>
      <c r="R36">
        <v>491.80559404476304</v>
      </c>
      <c r="S36" s="17">
        <f t="shared" si="3"/>
        <v>493.37644263019695</v>
      </c>
      <c r="U36" s="51">
        <v>1333.7869093069801</v>
      </c>
      <c r="V36">
        <v>490.19948281785082</v>
      </c>
      <c r="W36" s="8">
        <f>$Y$62+($V$55-$Y$62)*EXP(-$Y$63*U36)</f>
        <v>492.0798126915725</v>
      </c>
      <c r="Y36" s="18">
        <f t="shared" si="6"/>
        <v>3.535640434010181</v>
      </c>
      <c r="AA36" s="51">
        <v>1333.7869093069801</v>
      </c>
      <c r="AB36">
        <v>490.19948281785082</v>
      </c>
      <c r="AC36" s="17">
        <f>$Y$62+($V$55-$Y$62)*EXP(-$Y$63*AA36)</f>
        <v>492.0798126915725</v>
      </c>
      <c r="AE36" s="51">
        <v>1333.7869093069801</v>
      </c>
      <c r="AF36">
        <v>490.19948281785082</v>
      </c>
      <c r="AG36" s="8">
        <f>$AI$62+($AF$55-$AI$62)*EXP(-$AI$63*AE36)</f>
        <v>491.97953408603473</v>
      </c>
      <c r="AH36" s="1">
        <v>0.10712492933448409</v>
      </c>
      <c r="AI36" s="18">
        <f t="shared" si="1"/>
        <v>3.1685825173631494</v>
      </c>
    </row>
    <row r="37" spans="1:35" x14ac:dyDescent="0.2">
      <c r="A37" s="6"/>
      <c r="B37" s="32"/>
      <c r="C37" s="20"/>
      <c r="G37" s="31"/>
      <c r="H37" s="14"/>
      <c r="I37" s="12"/>
      <c r="K37" s="51">
        <v>1330.7869093069801</v>
      </c>
      <c r="L37">
        <v>495.73463994764529</v>
      </c>
      <c r="M37" s="8">
        <f t="shared" si="4"/>
        <v>493.63823710124927</v>
      </c>
      <c r="O37" s="18">
        <f t="shared" si="5"/>
        <v>4.3949048943773246</v>
      </c>
      <c r="Q37" s="51">
        <v>1330.7869093069801</v>
      </c>
      <c r="R37">
        <v>495.73463994764529</v>
      </c>
      <c r="S37" s="17">
        <f t="shared" si="3"/>
        <v>493.63823710124927</v>
      </c>
      <c r="U37" s="51">
        <v>1331.7869093069801</v>
      </c>
      <c r="V37">
        <v>491.80559404476304</v>
      </c>
      <c r="W37" s="8">
        <f>$Y$62+($V$55-$Y$62)*EXP(-$Y$63*U37)</f>
        <v>492.60332426348322</v>
      </c>
      <c r="Y37" s="18">
        <f t="shared" si="6"/>
        <v>0.6363735018593395</v>
      </c>
      <c r="AA37" s="51">
        <v>1331.7869093069801</v>
      </c>
      <c r="AB37">
        <v>491.80559404476304</v>
      </c>
      <c r="AC37" s="17">
        <f>$Y$62+($V$55-$Y$62)*EXP(-$Y$63*AA37)</f>
        <v>492.60332426348322</v>
      </c>
      <c r="AE37" s="51">
        <v>1331.7869093069801</v>
      </c>
      <c r="AF37">
        <v>491.80559404476304</v>
      </c>
      <c r="AG37" s="8">
        <f>$AI$62+($AF$55-$AI$62)*EXP(-$AI$63*AE37)</f>
        <v>492.50308948542317</v>
      </c>
      <c r="AH37" s="1">
        <v>2.1717714269137902E-3</v>
      </c>
      <c r="AI37" s="18">
        <f t="shared" si="1"/>
        <v>0.48649988974167468</v>
      </c>
    </row>
    <row r="38" spans="1:35" x14ac:dyDescent="0.2">
      <c r="A38" s="6"/>
      <c r="B38" s="32"/>
      <c r="C38" s="20"/>
      <c r="G38" s="23"/>
      <c r="H38" s="33"/>
      <c r="I38" s="17"/>
      <c r="K38" s="51">
        <v>1330.2869093069801</v>
      </c>
      <c r="L38">
        <v>497.93012121843049</v>
      </c>
      <c r="M38" s="8">
        <f t="shared" si="4"/>
        <v>493.76918642450141</v>
      </c>
      <c r="O38" s="18">
        <f t="shared" si="5"/>
        <v>17.313378359329576</v>
      </c>
      <c r="Q38" s="51">
        <v>1330.2869093069801</v>
      </c>
      <c r="R38">
        <v>497.93012121843049</v>
      </c>
      <c r="S38" s="17">
        <f t="shared" si="3"/>
        <v>493.76918642450141</v>
      </c>
      <c r="U38" s="51">
        <v>1330.7869093069801</v>
      </c>
      <c r="V38">
        <v>495.73463994764529</v>
      </c>
      <c r="W38" s="8">
        <f>$Y$62+($V$55-$Y$62)*EXP(-$Y$63*U38)</f>
        <v>492.86528886906223</v>
      </c>
      <c r="Y38" s="18">
        <f t="shared" si="6"/>
        <v>8.2331756121658</v>
      </c>
      <c r="AA38" s="51">
        <v>1330.7869093069801</v>
      </c>
      <c r="AB38">
        <v>495.73463994764529</v>
      </c>
      <c r="AC38" s="17">
        <f>$Y$62+($V$55-$Y$62)*EXP(-$Y$63*AA38)</f>
        <v>492.86528886906223</v>
      </c>
      <c r="AE38" s="51">
        <v>1330.7869093069801</v>
      </c>
      <c r="AF38">
        <v>495.73463994764529</v>
      </c>
      <c r="AG38" s="8">
        <f>$AI$62+($AF$55-$AI$62)*EXP(-$AI$63*AE38)</f>
        <v>492.76507608226609</v>
      </c>
      <c r="AH38" s="1">
        <v>0</v>
      </c>
      <c r="AI38" s="18">
        <f t="shared" si="1"/>
        <v>8.8183095505658571</v>
      </c>
    </row>
    <row r="39" spans="1:35" x14ac:dyDescent="0.2">
      <c r="A39" s="6"/>
      <c r="B39" s="32"/>
      <c r="C39" s="20"/>
      <c r="G39" s="23">
        <v>1400</v>
      </c>
      <c r="H39" s="33"/>
      <c r="I39" s="17">
        <f t="shared" ref="I39:I54" si="7">$E$62+($B$55-$E$62)*EXP(-$E$63*G39)</f>
        <v>481.39522181728489</v>
      </c>
      <c r="K39" s="51">
        <v>1329.7869093069801</v>
      </c>
      <c r="L39">
        <v>500</v>
      </c>
      <c r="M39" s="8">
        <f t="shared" si="4"/>
        <v>493.90017048518666</v>
      </c>
      <c r="O39" s="18">
        <f t="shared" si="5"/>
        <v>37.207920109787906</v>
      </c>
      <c r="Q39" s="51">
        <v>1329.7869093069801</v>
      </c>
      <c r="R39">
        <v>500</v>
      </c>
      <c r="S39" s="17">
        <f t="shared" si="3"/>
        <v>493.90017048518666</v>
      </c>
      <c r="U39" s="51">
        <v>1330.2869093069801</v>
      </c>
      <c r="V39">
        <v>497.93012121843049</v>
      </c>
      <c r="W39" s="8">
        <f>$Y$62+($V$55-$Y$62)*EXP(-$Y$63*U39)</f>
        <v>492.99632340914644</v>
      </c>
      <c r="Y39" s="18">
        <f t="shared" si="6"/>
        <v>24.342360822896037</v>
      </c>
      <c r="AA39" s="51">
        <v>1330.2869093069801</v>
      </c>
      <c r="AB39">
        <v>497.93012121843049</v>
      </c>
      <c r="AC39" s="17">
        <f>$Y$62+($V$55-$Y$62)*EXP(-$Y$63*AA39)</f>
        <v>492.99632340914644</v>
      </c>
      <c r="AE39" s="51">
        <v>1330.2869093069801</v>
      </c>
      <c r="AF39">
        <v>497.93012121843049</v>
      </c>
      <c r="AG39" s="8">
        <f>$AI$62+($AF$55-$AI$62)*EXP(-$AI$63*AE39)</f>
        <v>492.89612163738485</v>
      </c>
      <c r="AH39" s="1">
        <v>1</v>
      </c>
      <c r="AI39" s="18">
        <f t="shared" si="1"/>
        <v>25.341151781967621</v>
      </c>
    </row>
    <row r="40" spans="1:35" x14ac:dyDescent="0.2">
      <c r="A40" s="6"/>
      <c r="B40" s="32"/>
      <c r="C40" s="20"/>
      <c r="G40" s="23">
        <v>1200</v>
      </c>
      <c r="H40" s="33"/>
      <c r="I40" s="17">
        <f t="shared" si="7"/>
        <v>534.39042070914502</v>
      </c>
      <c r="K40" s="23">
        <v>1200</v>
      </c>
      <c r="L40" s="33"/>
      <c r="M40" s="8"/>
      <c r="O40" s="18"/>
      <c r="Q40" s="23">
        <v>1200</v>
      </c>
      <c r="R40" s="33"/>
      <c r="S40" s="17"/>
      <c r="U40" s="51">
        <v>1329.7869093069801</v>
      </c>
      <c r="V40">
        <v>500</v>
      </c>
      <c r="W40" s="8">
        <f>$Y$62+($V$55-$Y$62)*EXP(-$Y$63*U40)</f>
        <v>493.12739278643886</v>
      </c>
      <c r="Y40" s="18">
        <f t="shared" si="6"/>
        <v>47.232729911892605</v>
      </c>
      <c r="AA40" s="51">
        <v>1329.7869093069801</v>
      </c>
      <c r="AB40">
        <v>500</v>
      </c>
      <c r="AC40" s="17">
        <f>$Y$62+($V$55-$Y$62)*EXP(-$Y$63*AA40)</f>
        <v>493.12739278643886</v>
      </c>
      <c r="AE40" s="51">
        <v>1329.7869093069801</v>
      </c>
      <c r="AF40">
        <v>500</v>
      </c>
      <c r="AG40" s="8">
        <f>$AI$62+($AF$55-$AI$62)*EXP(-$AI$63*AE40)</f>
        <v>493.02720204265506</v>
      </c>
      <c r="AH40" s="1">
        <v>1</v>
      </c>
      <c r="AI40" s="18">
        <f t="shared" ref="AI40" si="8">(AF40-AG40)^2</f>
        <v>48.619911353953732</v>
      </c>
    </row>
    <row r="41" spans="1:35" x14ac:dyDescent="0.2">
      <c r="B41" s="34"/>
      <c r="C41" s="20"/>
      <c r="G41" s="23">
        <v>1000</v>
      </c>
      <c r="H41" s="33"/>
      <c r="I41" s="17">
        <f t="shared" si="7"/>
        <v>593.21968478965744</v>
      </c>
      <c r="K41" s="23">
        <v>1000</v>
      </c>
      <c r="L41" s="33"/>
      <c r="M41" s="8"/>
      <c r="O41" s="18"/>
      <c r="Q41" s="23">
        <v>1000</v>
      </c>
      <c r="R41" s="33"/>
      <c r="S41" s="17"/>
      <c r="U41" s="23">
        <v>1200</v>
      </c>
      <c r="V41" s="33"/>
      <c r="W41" s="8">
        <f>$Y$62+($V$55-$Y$62)*EXP(-$Y$63*U41)</f>
        <v>528.35552030480835</v>
      </c>
      <c r="Y41" s="18"/>
      <c r="AA41" s="23">
        <v>1200</v>
      </c>
      <c r="AB41" s="33"/>
      <c r="AC41" s="17">
        <f>$Y$62+($V$55-$Y$62)*EXP(-$Y$63*AA41)</f>
        <v>528.35552030480835</v>
      </c>
      <c r="AE41" s="23">
        <v>1200</v>
      </c>
      <c r="AF41" s="33"/>
      <c r="AG41" s="8">
        <f>$AI$62+($AF$55-$AI$62)*EXP(-$AI$63*AE41)</f>
        <v>528.25864831486354</v>
      </c>
      <c r="AI41" s="18"/>
    </row>
    <row r="42" spans="1:35" x14ac:dyDescent="0.2">
      <c r="B42" s="35"/>
      <c r="C42" s="2"/>
      <c r="G42" s="23">
        <v>800</v>
      </c>
      <c r="H42" s="33"/>
      <c r="I42" s="17">
        <f t="shared" si="7"/>
        <v>658.52526689185527</v>
      </c>
      <c r="K42" s="23">
        <v>800</v>
      </c>
      <c r="L42" s="33"/>
      <c r="M42" s="8"/>
      <c r="O42" s="18"/>
      <c r="Q42" s="23">
        <v>800</v>
      </c>
      <c r="R42" s="33"/>
      <c r="S42" s="17"/>
      <c r="U42" s="23">
        <v>1000</v>
      </c>
      <c r="V42" s="33"/>
      <c r="W42" s="8">
        <f>$Y$62+($V$55-$Y$62)*EXP(-$Y$63*U42)</f>
        <v>587.63168897960884</v>
      </c>
      <c r="Y42" s="18"/>
      <c r="AA42" s="23">
        <v>1000</v>
      </c>
      <c r="AB42" s="33"/>
      <c r="AC42" s="17">
        <f>$Y$62+($V$55-$Y$62)*EXP(-$Y$63*AA42)</f>
        <v>587.63168897960884</v>
      </c>
      <c r="AE42" s="23">
        <v>1000</v>
      </c>
      <c r="AF42" s="33"/>
      <c r="AG42" s="8">
        <f>$AI$62+($AF$55-$AI$62)*EXP(-$AI$63*AE42)</f>
        <v>587.54190423131934</v>
      </c>
      <c r="AI42" s="18"/>
    </row>
    <row r="43" spans="1:35" x14ac:dyDescent="0.2">
      <c r="B43" s="34"/>
      <c r="C43" s="20"/>
      <c r="G43" s="23">
        <v>600</v>
      </c>
      <c r="H43" s="33"/>
      <c r="I43" s="17">
        <f t="shared" si="7"/>
        <v>731.02012332708387</v>
      </c>
      <c r="K43" s="23">
        <v>600</v>
      </c>
      <c r="L43" s="33"/>
      <c r="M43" s="8"/>
      <c r="O43" s="18"/>
      <c r="Q43" s="23">
        <v>600</v>
      </c>
      <c r="R43" s="33"/>
      <c r="S43" s="17"/>
      <c r="U43" s="23">
        <v>800</v>
      </c>
      <c r="V43" s="33"/>
      <c r="W43" s="8">
        <f>$Y$62+($V$55-$Y$62)*EXP(-$Y$63*U43)</f>
        <v>653.55804685038174</v>
      </c>
      <c r="Y43" s="18"/>
      <c r="AA43" s="23">
        <v>800</v>
      </c>
      <c r="AB43" s="33"/>
      <c r="AC43" s="17">
        <f>$Y$62+($V$55-$Y$62)*EXP(-$Y$63*AA43)</f>
        <v>653.55804685038174</v>
      </c>
      <c r="AE43" s="23">
        <v>800</v>
      </c>
      <c r="AF43" s="33"/>
      <c r="AG43" s="8">
        <f>$AI$62+($AF$55-$AI$62)*EXP(-$AI$63*AE43)</f>
        <v>653.47815947540983</v>
      </c>
      <c r="AI43" s="18"/>
    </row>
    <row r="44" spans="1:35" x14ac:dyDescent="0.2">
      <c r="B44" s="34"/>
      <c r="C44" s="20"/>
      <c r="G44" s="23">
        <v>400</v>
      </c>
      <c r="H44" s="33"/>
      <c r="I44" s="17">
        <f t="shared" si="7"/>
        <v>811.49569739577498</v>
      </c>
      <c r="K44" s="23">
        <v>400</v>
      </c>
      <c r="L44" s="33"/>
      <c r="M44" s="8"/>
      <c r="O44" s="18"/>
      <c r="Q44" s="23">
        <v>400</v>
      </c>
      <c r="R44" s="33"/>
      <c r="S44" s="17"/>
      <c r="U44" s="23">
        <v>600</v>
      </c>
      <c r="V44" s="33"/>
      <c r="W44" s="8">
        <f>$Y$62+($V$55-$Y$62)*EXP(-$Y$63*U44)</f>
        <v>726.88067817545436</v>
      </c>
      <c r="Y44" s="18"/>
      <c r="AA44" s="23">
        <v>600</v>
      </c>
      <c r="AB44" s="33"/>
      <c r="AC44" s="17">
        <f>$Y$62+($V$55-$Y$62)*EXP(-$Y$63*AA44)</f>
        <v>726.88067817545436</v>
      </c>
      <c r="AE44" s="23">
        <v>600</v>
      </c>
      <c r="AF44" s="33"/>
      <c r="AG44" s="8">
        <f>$AI$62+($AF$55-$AI$62)*EXP(-$AI$63*AE44)</f>
        <v>726.81403970676274</v>
      </c>
      <c r="AI44" s="18"/>
    </row>
    <row r="45" spans="1:35" ht="17" thickBot="1" x14ac:dyDescent="0.25">
      <c r="G45" s="23">
        <v>200</v>
      </c>
      <c r="H45" s="33"/>
      <c r="I45" s="17">
        <f t="shared" si="7"/>
        <v>900.83055975903426</v>
      </c>
      <c r="K45" s="23">
        <v>200</v>
      </c>
      <c r="L45" s="33"/>
      <c r="M45" s="8"/>
      <c r="O45" s="18"/>
      <c r="Q45" s="23">
        <v>200</v>
      </c>
      <c r="R45" s="33"/>
      <c r="S45" s="17"/>
      <c r="U45" s="23">
        <v>400</v>
      </c>
      <c r="V45" s="33"/>
      <c r="W45" s="8">
        <f>$Y$62+($V$55-$Y$62)*EXP(-$Y$63*U45)</f>
        <v>808.42937035363923</v>
      </c>
      <c r="Y45" s="18"/>
      <c r="AA45" s="23">
        <v>400</v>
      </c>
      <c r="AB45" s="33"/>
      <c r="AC45" s="17">
        <f>$Y$62+($V$55-$Y$62)*EXP(-$Y$63*AA45)</f>
        <v>808.42937035363923</v>
      </c>
      <c r="AE45" s="23">
        <v>400</v>
      </c>
      <c r="AF45" s="33"/>
      <c r="AG45" s="8">
        <f>$AI$62+($AF$55-$AI$62)*EXP(-$AI$63*AE45)</f>
        <v>808.379959842777</v>
      </c>
      <c r="AI45" s="18"/>
    </row>
    <row r="46" spans="1:35" ht="17" thickBot="1" x14ac:dyDescent="0.25">
      <c r="A46" s="50">
        <v>96</v>
      </c>
      <c r="B46" s="52">
        <v>960.60539700000004</v>
      </c>
      <c r="C46" s="13">
        <f t="shared" ref="C46:C54" si="9">$E$62+($B$55-$E$62)*EXP(-$E$63*A46)</f>
        <v>951.10550014597118</v>
      </c>
      <c r="D46" s="14"/>
      <c r="E46" s="15">
        <f t="shared" ref="E46:E54" si="10">(B46-C46)^2</f>
        <v>90.248040237187453</v>
      </c>
      <c r="G46" s="50">
        <v>96</v>
      </c>
      <c r="H46" s="52">
        <v>960.60539700000004</v>
      </c>
      <c r="I46" s="17">
        <f t="shared" si="7"/>
        <v>951.10550014597118</v>
      </c>
      <c r="K46" s="50">
        <v>96</v>
      </c>
      <c r="L46" s="52">
        <v>960.60539700000004</v>
      </c>
      <c r="M46" s="8">
        <f>$O$62+($L$55-$O$62)*EXP(-$O$63*K46)</f>
        <v>950.34915740156384</v>
      </c>
      <c r="O46" s="18">
        <f t="shared" ref="O46:O54" si="11">(L46-M46)^2</f>
        <v>105.19045070053066</v>
      </c>
      <c r="Q46" s="50">
        <v>96</v>
      </c>
      <c r="R46" s="52">
        <v>960.60539700000004</v>
      </c>
      <c r="S46" s="17">
        <f t="shared" ref="S46:S47" si="12">$O$62+($L$55-$O$62)*EXP(-$O$63*Q46)</f>
        <v>950.34915740156384</v>
      </c>
      <c r="U46" s="50">
        <v>96</v>
      </c>
      <c r="V46" s="52">
        <v>960.60539700000004</v>
      </c>
      <c r="W46" s="8">
        <f>$Y$62+($V$55-$Y$62)*EXP(-$Y$63*U46)</f>
        <v>950.24173293370598</v>
      </c>
      <c r="Y46" s="18">
        <f>(V46-W46)^2</f>
        <v>107.4055328789948</v>
      </c>
      <c r="AA46" s="50">
        <v>96</v>
      </c>
      <c r="AB46" s="52">
        <v>960.60539700000004</v>
      </c>
      <c r="AC46" s="17">
        <f>$Y$62+($V$55-$Y$62)*EXP(-$Y$63*AA46)</f>
        <v>950.24173293370598</v>
      </c>
      <c r="AE46" s="50">
        <v>96</v>
      </c>
      <c r="AF46" s="52">
        <v>960.60539700000004</v>
      </c>
      <c r="AG46" s="8">
        <f>$AI$62+($AF$55-$AI$62)*EXP(-$AI$63*AE46)</f>
        <v>950.22779389931679</v>
      </c>
      <c r="AH46" s="1">
        <v>0.19855163634248965</v>
      </c>
      <c r="AI46" s="18">
        <f t="shared" ref="AI46" si="13">(AF46-AG46)^2</f>
        <v>107.6946461153105</v>
      </c>
    </row>
    <row r="47" spans="1:35" x14ac:dyDescent="0.2">
      <c r="A47" s="50">
        <v>72</v>
      </c>
      <c r="B47" s="52">
        <v>963.605502</v>
      </c>
      <c r="C47" s="13">
        <f t="shared" si="9"/>
        <v>963.10030383971616</v>
      </c>
      <c r="D47" s="14"/>
      <c r="E47" s="15">
        <f t="shared" si="10"/>
        <v>0.25522518115417608</v>
      </c>
      <c r="G47" s="50">
        <v>72</v>
      </c>
      <c r="H47" s="52">
        <v>963.605502</v>
      </c>
      <c r="I47" s="17">
        <f t="shared" si="7"/>
        <v>963.10030383971616</v>
      </c>
      <c r="K47" s="50">
        <v>72</v>
      </c>
      <c r="L47" s="52">
        <v>963.605502</v>
      </c>
      <c r="M47" s="8">
        <f>$O$62+($L$55-$O$62)*EXP(-$O$63*K47)</f>
        <v>962.52583573962113</v>
      </c>
      <c r="O47" s="18">
        <f t="shared" si="11"/>
        <v>1.1656792338004978</v>
      </c>
      <c r="Q47" s="50">
        <v>72</v>
      </c>
      <c r="R47" s="52">
        <v>963.605502</v>
      </c>
      <c r="S47" s="17">
        <f t="shared" si="12"/>
        <v>962.52583573962113</v>
      </c>
      <c r="U47" s="50">
        <v>72</v>
      </c>
      <c r="V47" s="52">
        <v>963.605502</v>
      </c>
      <c r="W47" s="8">
        <f>$Y$62+($V$55-$Y$62)*EXP(-$Y$63*U47)</f>
        <v>962.44423392573628</v>
      </c>
      <c r="Y47" s="18">
        <f>(V47-W47)^2</f>
        <v>1.348543540304161</v>
      </c>
      <c r="AA47" s="50">
        <v>72</v>
      </c>
      <c r="AB47" s="52">
        <v>963.605502</v>
      </c>
      <c r="AC47" s="17">
        <f>$Y$62+($V$55-$Y$62)*EXP(-$Y$63*AA47)</f>
        <v>962.44423392573628</v>
      </c>
      <c r="AE47" s="50">
        <v>72</v>
      </c>
      <c r="AF47" s="52">
        <v>963.605502</v>
      </c>
      <c r="AG47" s="8">
        <f>$AI$62+($AF$55-$AI$62)*EXP(-$AI$63*AE47)</f>
        <v>962.43364538225683</v>
      </c>
      <c r="AH47" s="1">
        <v>0.19855163634248965</v>
      </c>
      <c r="AI47" s="18">
        <f t="shared" si="1"/>
        <v>1.3732479325484712</v>
      </c>
    </row>
    <row r="48" spans="1:35" x14ac:dyDescent="0.2">
      <c r="A48" s="50">
        <v>48</v>
      </c>
      <c r="B48" s="52">
        <v>968.97926199999995</v>
      </c>
      <c r="C48" s="8">
        <f t="shared" si="9"/>
        <v>975.24637920167186</v>
      </c>
      <c r="E48" s="18">
        <f t="shared" si="10"/>
        <v>39.276758019491929</v>
      </c>
      <c r="G48" s="50">
        <v>48</v>
      </c>
      <c r="H48" s="52">
        <v>968.97926199999995</v>
      </c>
      <c r="I48" s="17">
        <f t="shared" si="7"/>
        <v>975.24637920167186</v>
      </c>
      <c r="K48" s="50">
        <v>48</v>
      </c>
      <c r="L48" s="52">
        <v>968.97926199999995</v>
      </c>
      <c r="M48" s="8">
        <f>$O$62+($L$55-$O$62)*EXP(-$O$63*K48)</f>
        <v>974.85853199403448</v>
      </c>
      <c r="O48" s="18">
        <f t="shared" si="11"/>
        <v>34.565815662754787</v>
      </c>
      <c r="Q48" s="50">
        <v>48</v>
      </c>
      <c r="R48" s="52">
        <v>968.97926199999995</v>
      </c>
      <c r="S48" s="17">
        <f>$O$62+($L$55-$O$62)*EXP(-$O$63*Q48)</f>
        <v>974.85853199403448</v>
      </c>
      <c r="U48" s="50">
        <v>48</v>
      </c>
      <c r="V48" s="52">
        <v>968.97926199999995</v>
      </c>
      <c r="W48" s="8">
        <f>$Y$62+($V$55-$Y$62)*EXP(-$Y$63*U48)</f>
        <v>974.80343297185107</v>
      </c>
      <c r="Y48" s="18">
        <f>(V48-W48)^2</f>
        <v>33.92096750935319</v>
      </c>
      <c r="AA48" s="50">
        <v>48</v>
      </c>
      <c r="AB48" s="52">
        <v>968.97926199999995</v>
      </c>
      <c r="AC48" s="17">
        <f>$Y$62+($V$55-$Y$62)*EXP(-$Y$63*AA48)</f>
        <v>974.80343297185107</v>
      </c>
      <c r="AE48" s="50">
        <v>48</v>
      </c>
      <c r="AF48" s="52">
        <v>968.97926199999995</v>
      </c>
      <c r="AG48" s="8">
        <f>$AI$62+($AF$55-$AI$62)*EXP(-$AI$63*AE48)</f>
        <v>974.79628328144372</v>
      </c>
      <c r="AH48" s="1">
        <v>0.29890914403497931</v>
      </c>
      <c r="AI48" s="18">
        <f t="shared" si="1"/>
        <v>33.837736588769744</v>
      </c>
    </row>
    <row r="49" spans="1:35" x14ac:dyDescent="0.2">
      <c r="A49" s="50">
        <v>24</v>
      </c>
      <c r="B49" s="52">
        <v>973.21698000000004</v>
      </c>
      <c r="C49" s="8">
        <f t="shared" si="9"/>
        <v>987.54563398441076</v>
      </c>
      <c r="E49" s="18">
        <f t="shared" si="10"/>
        <v>205.31032500496923</v>
      </c>
      <c r="G49" s="50">
        <v>24</v>
      </c>
      <c r="H49" s="52">
        <v>973.21698000000004</v>
      </c>
      <c r="I49" s="17">
        <f t="shared" si="7"/>
        <v>987.54563398441076</v>
      </c>
      <c r="K49" s="50">
        <v>24</v>
      </c>
      <c r="L49" s="52">
        <v>973.21698000000004</v>
      </c>
      <c r="M49" s="8">
        <f t="shared" ref="M49:M54" si="14">$O$62+($L$55-$O$62)*EXP(-$O$63*K49)</f>
        <v>987.34924519849335</v>
      </c>
      <c r="O49" s="18">
        <f t="shared" si="11"/>
        <v>199.72091964054528</v>
      </c>
      <c r="Q49" s="50">
        <v>24</v>
      </c>
      <c r="R49" s="52">
        <v>973.21698000000004</v>
      </c>
      <c r="S49" s="17">
        <f t="shared" ref="S49:S54" si="15">$O$62+($L$55-$O$62)*EXP(-$O$63*Q49)</f>
        <v>987.34924519849335</v>
      </c>
      <c r="U49" s="50">
        <v>24</v>
      </c>
      <c r="V49" s="52">
        <v>973.21698000000004</v>
      </c>
      <c r="W49" s="8">
        <f>$Y$62+($V$55-$Y$62)*EXP(-$Y$63*U49)</f>
        <v>987.32134230545773</v>
      </c>
      <c r="Y49" s="18">
        <f>(V49-W49)^2</f>
        <v>198.933036043616</v>
      </c>
      <c r="AA49" s="50">
        <v>24</v>
      </c>
      <c r="AB49" s="52">
        <v>973.21698000000004</v>
      </c>
      <c r="AC49" s="17">
        <f>$Y$62+($V$55-$Y$62)*EXP(-$Y$63*AA49)</f>
        <v>987.32134230545773</v>
      </c>
      <c r="AE49" s="50">
        <v>24</v>
      </c>
      <c r="AF49" s="52">
        <v>973.21698000000004</v>
      </c>
      <c r="AG49" s="8">
        <f>$AI$62+($AF$55-$AI$62)*EXP(-$AI$63*AE49)</f>
        <v>987.31772154734654</v>
      </c>
      <c r="AH49" s="1">
        <v>0.21071666345129578</v>
      </c>
      <c r="AI49" s="18">
        <f t="shared" si="1"/>
        <v>198.83091218506382</v>
      </c>
    </row>
    <row r="50" spans="1:35" x14ac:dyDescent="0.2">
      <c r="A50" s="50">
        <v>8</v>
      </c>
      <c r="B50" s="52">
        <v>974.07106199999998</v>
      </c>
      <c r="C50" s="8">
        <f t="shared" si="9"/>
        <v>995.83118983315001</v>
      </c>
      <c r="E50" s="18">
        <f t="shared" si="10"/>
        <v>473.50316331503029</v>
      </c>
      <c r="G50" s="50">
        <v>8</v>
      </c>
      <c r="H50" s="52">
        <v>974.07106199999998</v>
      </c>
      <c r="I50" s="17">
        <f t="shared" si="7"/>
        <v>995.83118983315001</v>
      </c>
      <c r="J50" s="36"/>
      <c r="K50" s="50">
        <v>8</v>
      </c>
      <c r="L50" s="52">
        <v>974.07106199999998</v>
      </c>
      <c r="M50" s="8">
        <f t="shared" si="14"/>
        <v>995.76517329102739</v>
      </c>
      <c r="O50" s="18">
        <f t="shared" si="11"/>
        <v>470.634464707483</v>
      </c>
      <c r="Q50" s="50">
        <v>8</v>
      </c>
      <c r="R50" s="52">
        <v>974.07106199999998</v>
      </c>
      <c r="S50" s="17">
        <f t="shared" si="15"/>
        <v>995.76517329102739</v>
      </c>
      <c r="U50" s="50">
        <v>8</v>
      </c>
      <c r="V50" s="52">
        <v>974.07106199999998</v>
      </c>
      <c r="W50" s="8">
        <f>$Y$62+($V$55-$Y$62)*EXP(-$Y$63*U50)</f>
        <v>995.75579295912905</v>
      </c>
      <c r="Y50" s="18">
        <f>(V50-W50)^2</f>
        <v>470.22755676981075</v>
      </c>
      <c r="AA50" s="50">
        <v>8</v>
      </c>
      <c r="AB50" s="52">
        <v>974.07106199999998</v>
      </c>
      <c r="AC50" s="17">
        <f>$Y$62+($V$55-$Y$62)*EXP(-$Y$63*AA50)</f>
        <v>995.75579295912905</v>
      </c>
      <c r="AE50" s="50">
        <v>8</v>
      </c>
      <c r="AF50" s="52">
        <v>974.07106199999998</v>
      </c>
      <c r="AG50" s="8">
        <f>$AI$62+($AF$55-$AI$62)*EXP(-$AI$63*AE50)</f>
        <v>995.75457572784637</v>
      </c>
      <c r="AH50" s="1">
        <v>0.2817604535910897</v>
      </c>
      <c r="AI50" s="18">
        <f t="shared" si="1"/>
        <v>470.1747675857028</v>
      </c>
    </row>
    <row r="51" spans="1:35" x14ac:dyDescent="0.2">
      <c r="A51" s="50">
        <v>4</v>
      </c>
      <c r="B51" s="52">
        <v>981.45145600000001</v>
      </c>
      <c r="C51" s="8">
        <f t="shared" si="9"/>
        <v>997.91341800436271</v>
      </c>
      <c r="E51" s="18">
        <f t="shared" si="10"/>
        <v>270.99619303308134</v>
      </c>
      <c r="G51" s="50">
        <v>4</v>
      </c>
      <c r="H51" s="52">
        <v>981.45145600000001</v>
      </c>
      <c r="I51" s="17">
        <f t="shared" si="7"/>
        <v>997.91341800436271</v>
      </c>
      <c r="K51" s="50">
        <v>4</v>
      </c>
      <c r="L51" s="52">
        <v>981.45145600000001</v>
      </c>
      <c r="M51" s="8">
        <f t="shared" si="14"/>
        <v>997.88034016660913</v>
      </c>
      <c r="O51" s="18">
        <f t="shared" si="11"/>
        <v>269.90823495985995</v>
      </c>
      <c r="Q51" s="50">
        <v>4</v>
      </c>
      <c r="R51" s="52">
        <v>981.45145600000001</v>
      </c>
      <c r="S51" s="17">
        <f t="shared" si="15"/>
        <v>997.88034016660913</v>
      </c>
      <c r="U51" s="50">
        <v>4</v>
      </c>
      <c r="V51" s="52">
        <v>981.45145600000001</v>
      </c>
      <c r="W51" s="8">
        <f>$Y$62+($V$55-$Y$62)*EXP(-$Y$63*U51)</f>
        <v>997.87564002691681</v>
      </c>
      <c r="Y51" s="18">
        <f>(V51-W51)^2</f>
        <v>269.75382095002914</v>
      </c>
      <c r="AA51" s="50">
        <v>4</v>
      </c>
      <c r="AB51" s="52">
        <v>981.45145600000001</v>
      </c>
      <c r="AC51" s="17">
        <f>$Y$62+($V$55-$Y$62)*EXP(-$Y$63*AA51)</f>
        <v>997.87564002691681</v>
      </c>
      <c r="AE51" s="50">
        <v>4</v>
      </c>
      <c r="AF51" s="52">
        <v>981.45145600000001</v>
      </c>
      <c r="AG51" s="8">
        <f>$AI$62+($AF$55-$AI$62)*EXP(-$AI$63*AE51)</f>
        <v>997.87503011541799</v>
      </c>
      <c r="AH51" s="1">
        <v>0.12405483343546145</v>
      </c>
      <c r="AI51" s="18">
        <f t="shared" si="1"/>
        <v>269.73378672462741</v>
      </c>
    </row>
    <row r="52" spans="1:35" x14ac:dyDescent="0.2">
      <c r="A52" s="50">
        <v>2</v>
      </c>
      <c r="B52" s="52">
        <v>985.35646399999996</v>
      </c>
      <c r="C52" s="8">
        <f t="shared" si="9"/>
        <v>998.9561642055985</v>
      </c>
      <c r="E52" s="18">
        <f t="shared" si="10"/>
        <v>184.95184568215691</v>
      </c>
      <c r="G52" s="50">
        <v>2</v>
      </c>
      <c r="H52" s="52">
        <v>985.35646399999996</v>
      </c>
      <c r="I52" s="17">
        <f t="shared" si="7"/>
        <v>998.9561642055985</v>
      </c>
      <c r="K52" s="50">
        <v>2</v>
      </c>
      <c r="L52" s="52">
        <v>985.35646399999996</v>
      </c>
      <c r="M52" s="8">
        <f t="shared" si="14"/>
        <v>998.93960786756725</v>
      </c>
      <c r="O52" s="18">
        <f t="shared" si="11"/>
        <v>184.5017973270308</v>
      </c>
      <c r="Q52" s="50">
        <v>2</v>
      </c>
      <c r="R52" s="52">
        <v>985.35646399999996</v>
      </c>
      <c r="S52" s="17">
        <f t="shared" si="15"/>
        <v>998.93960786756725</v>
      </c>
      <c r="U52" s="50">
        <v>2</v>
      </c>
      <c r="V52" s="52">
        <v>985.35646399999996</v>
      </c>
      <c r="W52" s="8">
        <f>$Y$62+($V$55-$Y$62)*EXP(-$Y$63*U52)</f>
        <v>998.93725530031008</v>
      </c>
      <c r="Y52" s="18">
        <f>(V52-W52)^2</f>
        <v>184.43789234257918</v>
      </c>
      <c r="AA52" s="50">
        <v>2</v>
      </c>
      <c r="AB52" s="52">
        <v>985.35646399999996</v>
      </c>
      <c r="AC52" s="17">
        <f>$Y$62+($V$55-$Y$62)*EXP(-$Y$63*AA52)</f>
        <v>998.93725530031008</v>
      </c>
      <c r="AE52" s="50">
        <v>2</v>
      </c>
      <c r="AF52" s="52">
        <v>985.35646399999996</v>
      </c>
      <c r="AG52" s="8">
        <f>$AI$62+($AF$55-$AI$62)*EXP(-$AI$63*AE52)</f>
        <v>998.93695002007905</v>
      </c>
      <c r="AH52" s="1">
        <v>6.8207369875796509E-2</v>
      </c>
      <c r="AI52" s="18">
        <f t="shared" si="1"/>
        <v>184.42960054156367</v>
      </c>
    </row>
    <row r="53" spans="1:35" x14ac:dyDescent="0.2">
      <c r="A53" s="50">
        <v>1</v>
      </c>
      <c r="B53" s="52">
        <v>996.92844700000001</v>
      </c>
      <c r="C53" s="8">
        <f t="shared" si="9"/>
        <v>999.47794583252232</v>
      </c>
      <c r="E53" s="18">
        <f t="shared" si="10"/>
        <v>6.49994429703266</v>
      </c>
      <c r="G53" s="50">
        <v>1</v>
      </c>
      <c r="H53" s="52">
        <v>996.92844700000001</v>
      </c>
      <c r="I53" s="17">
        <f t="shared" si="7"/>
        <v>999.47794583252232</v>
      </c>
      <c r="K53" s="50">
        <v>1</v>
      </c>
      <c r="L53" s="52">
        <v>996.92844700000001</v>
      </c>
      <c r="M53" s="8">
        <f t="shared" si="14"/>
        <v>999.4696633052788</v>
      </c>
      <c r="O53" s="18">
        <f t="shared" si="11"/>
        <v>6.4577803102148081</v>
      </c>
      <c r="Q53" s="50">
        <v>1</v>
      </c>
      <c r="R53" s="52">
        <v>996.92844700000001</v>
      </c>
      <c r="S53" s="17">
        <f t="shared" si="15"/>
        <v>999.4696633052788</v>
      </c>
      <c r="U53" s="50">
        <v>1</v>
      </c>
      <c r="V53" s="52">
        <v>996.92844700000001</v>
      </c>
      <c r="W53" s="8">
        <f>$Y$62+($V$55-$Y$62)*EXP(-$Y$63*U53)</f>
        <v>999.4684863967999</v>
      </c>
      <c r="Y53" s="18">
        <f>(V53-W53)^2</f>
        <v>6.4518001372955895</v>
      </c>
      <c r="AA53" s="50">
        <v>1</v>
      </c>
      <c r="AB53" s="52">
        <v>996.92844700000001</v>
      </c>
      <c r="AC53" s="17">
        <f>$Y$62+($V$55-$Y$62)*EXP(-$Y$63*AA53)</f>
        <v>999.4684863967999</v>
      </c>
      <c r="AE53" s="50">
        <v>1</v>
      </c>
      <c r="AF53" s="52">
        <v>996.92844700000001</v>
      </c>
      <c r="AG53" s="8">
        <f>$AI$62+($AF$55-$AI$62)*EXP(-$AI$63*AE53)</f>
        <v>999.46833367549925</v>
      </c>
      <c r="AH53" s="1">
        <v>0.13631685622313536</v>
      </c>
      <c r="AI53" s="18">
        <f t="shared" si="1"/>
        <v>6.4510243243786167</v>
      </c>
    </row>
    <row r="54" spans="1:35" x14ac:dyDescent="0.2">
      <c r="A54" s="50">
        <v>0.5</v>
      </c>
      <c r="B54" s="52">
        <v>998.40620899999999</v>
      </c>
      <c r="C54" s="8">
        <f t="shared" si="9"/>
        <v>999.73893883979645</v>
      </c>
      <c r="E54" s="18">
        <f t="shared" si="10"/>
        <v>1.7761688258838897</v>
      </c>
      <c r="G54" s="50">
        <v>0.5</v>
      </c>
      <c r="H54" s="52">
        <v>998.40620899999999</v>
      </c>
      <c r="I54" s="17">
        <f t="shared" si="7"/>
        <v>999.73893883979645</v>
      </c>
      <c r="K54" s="50">
        <v>0.5</v>
      </c>
      <c r="L54" s="52">
        <v>998.40620899999999</v>
      </c>
      <c r="M54" s="8">
        <f t="shared" si="14"/>
        <v>999.73479648618741</v>
      </c>
      <c r="O54" s="18">
        <f t="shared" si="11"/>
        <v>1.7651447084537981</v>
      </c>
      <c r="Q54" s="50">
        <v>0.5</v>
      </c>
      <c r="R54" s="52">
        <v>998.40620899999999</v>
      </c>
      <c r="S54" s="17">
        <f t="shared" si="15"/>
        <v>999.73479648618741</v>
      </c>
      <c r="U54" s="50">
        <v>0.5</v>
      </c>
      <c r="V54" s="52">
        <v>998.40620899999999</v>
      </c>
      <c r="W54" s="8">
        <f>$Y$62+($V$55-$Y$62)*EXP(-$Y$63*U54)</f>
        <v>999.73420787567329</v>
      </c>
      <c r="Y54" s="18">
        <f>(V54-W54)^2</f>
        <v>1.763581013789554</v>
      </c>
      <c r="AA54" s="50">
        <v>0.5</v>
      </c>
      <c r="AB54" s="52">
        <v>998.40620899999999</v>
      </c>
      <c r="AC54" s="17">
        <f>$Y$62+($V$55-$Y$62)*EXP(-$Y$63*AA54)</f>
        <v>999.73420787567329</v>
      </c>
      <c r="AE54" s="50">
        <v>0.5</v>
      </c>
      <c r="AF54" s="52">
        <v>998.40620899999999</v>
      </c>
      <c r="AG54" s="8">
        <f>$AI$62+($AF$55-$AI$62)*EXP(-$AI$63*AE54)</f>
        <v>999.73413149471855</v>
      </c>
      <c r="AH54" s="1">
        <v>7.3630064200856549E-2</v>
      </c>
      <c r="AI54" s="18">
        <f t="shared" si="1"/>
        <v>1.7633781519795744</v>
      </c>
    </row>
    <row r="55" spans="1:35" x14ac:dyDescent="0.2">
      <c r="A55" s="50">
        <v>0</v>
      </c>
      <c r="B55" s="52">
        <v>1000</v>
      </c>
      <c r="C55" s="8">
        <f>$E$62+($B$55-$E$62)*EXP(-$E$63*A55)</f>
        <v>1000</v>
      </c>
      <c r="E55" s="18">
        <f>(B55-C55)^2</f>
        <v>0</v>
      </c>
      <c r="G55" s="50">
        <v>0</v>
      </c>
      <c r="H55" s="52">
        <v>1000</v>
      </c>
      <c r="I55" s="17">
        <f>$E$62+($B$55-$E$62)*EXP(-$E$63*G55)</f>
        <v>1000</v>
      </c>
      <c r="K55" s="50">
        <v>0</v>
      </c>
      <c r="L55" s="52">
        <v>1000</v>
      </c>
      <c r="M55" s="8">
        <f>$O$62+($L$55-$O$62)*EXP(-$O$63*K55)</f>
        <v>1000</v>
      </c>
      <c r="O55" s="18">
        <f>(L55-M55)^2</f>
        <v>0</v>
      </c>
      <c r="Q55" s="50">
        <v>0</v>
      </c>
      <c r="R55" s="52">
        <v>1000</v>
      </c>
      <c r="S55" s="17">
        <f>$O$62+($L$55-$O$62)*EXP(-$O$63*Q55)</f>
        <v>1000</v>
      </c>
      <c r="U55" s="50">
        <v>0</v>
      </c>
      <c r="V55" s="52">
        <v>1000</v>
      </c>
      <c r="W55" s="8">
        <f>$Y$62+($V$55-$Y$62)*EXP(-$Y$63*U55)</f>
        <v>1000</v>
      </c>
      <c r="Y55" s="18">
        <f>(V55-W55)^2</f>
        <v>0</v>
      </c>
      <c r="AA55" s="50">
        <v>0</v>
      </c>
      <c r="AB55" s="52">
        <v>1000</v>
      </c>
      <c r="AC55" s="17">
        <f>$Y$62+($V$55-$Y$62)*EXP(-$Y$63*AA55)</f>
        <v>1000</v>
      </c>
      <c r="AE55" s="50">
        <v>0</v>
      </c>
      <c r="AF55" s="52">
        <v>1000</v>
      </c>
      <c r="AG55" s="8">
        <f>$AI$62+($AF$55-$AI$62)*EXP(-$AI$63*AE55)</f>
        <v>1000</v>
      </c>
      <c r="AH55" s="1">
        <v>0</v>
      </c>
      <c r="AI55" s="18">
        <f>(AF55-AG55)^2</f>
        <v>0</v>
      </c>
    </row>
    <row r="56" spans="1:35" x14ac:dyDescent="0.2">
      <c r="A56" s="23"/>
      <c r="E56" s="18">
        <f>SUM(E46:E55)</f>
        <v>1272.8176635959878</v>
      </c>
      <c r="G56" s="23"/>
      <c r="I56" s="18"/>
      <c r="K56" s="23"/>
      <c r="O56" s="18">
        <f>SUM(O30:O55)</f>
        <v>1392.9211814924217</v>
      </c>
      <c r="Q56" s="23"/>
      <c r="S56" s="18"/>
      <c r="U56" s="50"/>
      <c r="V56" s="52"/>
      <c r="Y56" s="18">
        <f>SUM(Y15:Y55)</f>
        <v>1425.8869219407836</v>
      </c>
      <c r="AA56" s="23"/>
      <c r="AC56" s="18"/>
      <c r="AE56" s="37"/>
      <c r="AI56" s="18">
        <f>SUM(AI3:AI55)</f>
        <v>1433.7677513561541</v>
      </c>
    </row>
    <row r="57" spans="1:35" x14ac:dyDescent="0.2">
      <c r="A57" s="23"/>
      <c r="E57" s="18"/>
      <c r="G57" s="23"/>
      <c r="I57" s="18"/>
      <c r="K57" s="23"/>
      <c r="O57" s="18"/>
      <c r="Q57" s="23"/>
      <c r="S57" s="18"/>
      <c r="U57" s="23"/>
      <c r="Y57" s="18"/>
      <c r="AA57" s="23"/>
      <c r="AC57" s="18"/>
      <c r="AE57" s="37"/>
      <c r="AI57" s="18"/>
    </row>
    <row r="58" spans="1:35" ht="17" x14ac:dyDescent="0.2">
      <c r="A58" s="23"/>
      <c r="D58" s="38" t="s">
        <v>2</v>
      </c>
      <c r="E58" s="39">
        <f>RSQ(C46:C55,B46:B55)</f>
        <v>0.7053809100563625</v>
      </c>
      <c r="G58" s="23"/>
      <c r="I58" s="18"/>
      <c r="K58" s="23"/>
      <c r="N58" s="38" t="s">
        <v>2</v>
      </c>
      <c r="O58" s="39">
        <f>RSQ(M30:M55,L30:L55)</f>
        <v>0.99921491585862732</v>
      </c>
      <c r="Q58" s="23"/>
      <c r="S58" s="18"/>
      <c r="T58" s="40"/>
      <c r="U58" s="23"/>
      <c r="X58" s="38" t="s">
        <v>2</v>
      </c>
      <c r="Y58" s="39">
        <f>RSQ(W15:W55,V15:V55)</f>
        <v>0.99971903544614527</v>
      </c>
      <c r="AA58" s="23"/>
      <c r="AC58" s="18"/>
      <c r="AE58" s="37"/>
      <c r="AH58" s="38" t="s">
        <v>2</v>
      </c>
      <c r="AI58" s="39">
        <f>RSQ(AG3:AG55,AF3:AF55)</f>
        <v>0.9998065376813553</v>
      </c>
    </row>
    <row r="59" spans="1:35" x14ac:dyDescent="0.2">
      <c r="A59" s="23"/>
      <c r="E59" s="18"/>
      <c r="G59" s="23"/>
      <c r="I59" s="18"/>
      <c r="K59" s="23"/>
      <c r="O59" s="18"/>
      <c r="Q59" s="23"/>
      <c r="S59" s="18"/>
      <c r="U59" s="23"/>
      <c r="Y59" s="18"/>
      <c r="AA59" s="23"/>
      <c r="AC59" s="18"/>
      <c r="AE59" s="37"/>
      <c r="AI59" s="18"/>
    </row>
    <row r="60" spans="1:35" x14ac:dyDescent="0.2">
      <c r="A60" s="23"/>
      <c r="E60" s="18"/>
      <c r="G60" s="23"/>
      <c r="I60" s="18"/>
      <c r="K60" s="23"/>
      <c r="O60" s="18"/>
      <c r="Q60" s="23"/>
      <c r="S60" s="18"/>
      <c r="U60" s="23"/>
      <c r="Y60" s="18"/>
      <c r="AA60" s="23"/>
      <c r="AC60" s="18"/>
      <c r="AE60" s="37"/>
      <c r="AI60" s="18"/>
    </row>
    <row r="61" spans="1:35" x14ac:dyDescent="0.2">
      <c r="A61" s="23"/>
      <c r="E61" s="18"/>
      <c r="G61" s="23"/>
      <c r="I61" s="18"/>
      <c r="K61" s="23"/>
      <c r="O61" s="18"/>
      <c r="Q61" s="23"/>
      <c r="S61" s="18"/>
      <c r="U61" s="23"/>
      <c r="Y61" s="18"/>
      <c r="AA61" s="23"/>
      <c r="AC61" s="18"/>
      <c r="AE61" s="37"/>
      <c r="AI61" s="18"/>
    </row>
    <row r="62" spans="1:35" x14ac:dyDescent="0.2">
      <c r="A62" s="23"/>
      <c r="D62" s="41" t="s">
        <v>0</v>
      </c>
      <c r="E62" s="42">
        <v>0</v>
      </c>
      <c r="G62" s="23"/>
      <c r="I62" s="18"/>
      <c r="K62" s="23"/>
      <c r="N62" s="41" t="s">
        <v>0</v>
      </c>
      <c r="O62" s="43">
        <v>0</v>
      </c>
      <c r="Q62" s="23"/>
      <c r="S62" s="18"/>
      <c r="U62" s="23"/>
      <c r="X62" s="41" t="s">
        <v>0</v>
      </c>
      <c r="Y62" s="43">
        <v>0</v>
      </c>
      <c r="AA62" s="23"/>
      <c r="AC62" s="18"/>
      <c r="AE62" s="37"/>
      <c r="AH62" s="41" t="s">
        <v>0</v>
      </c>
      <c r="AI62" s="43">
        <v>0</v>
      </c>
    </row>
    <row r="63" spans="1:35" x14ac:dyDescent="0.2">
      <c r="A63" s="23"/>
      <c r="D63" s="41" t="s">
        <v>1</v>
      </c>
      <c r="E63" s="44">
        <v>5.221904852000627E-4</v>
      </c>
      <c r="G63" s="23"/>
      <c r="I63" s="18"/>
      <c r="K63" s="23"/>
      <c r="N63" s="41" t="s">
        <v>1</v>
      </c>
      <c r="O63" s="45">
        <v>5.3047737296621467E-4</v>
      </c>
      <c r="Q63" s="23"/>
      <c r="S63" s="18"/>
      <c r="U63" s="23"/>
      <c r="X63" s="41" t="s">
        <v>1</v>
      </c>
      <c r="Y63" s="45">
        <v>5.3165490662735349E-4</v>
      </c>
      <c r="AA63" s="23"/>
      <c r="AC63" s="18"/>
      <c r="AE63" s="37"/>
      <c r="AH63" s="41" t="s">
        <v>1</v>
      </c>
      <c r="AI63" s="45">
        <v>5.3180770915624439E-4</v>
      </c>
    </row>
    <row r="64" spans="1:35" ht="17" thickBot="1" x14ac:dyDescent="0.25">
      <c r="A64" s="46"/>
      <c r="B64" s="47"/>
      <c r="C64" s="47"/>
      <c r="D64" s="47"/>
      <c r="E64" s="48"/>
      <c r="G64" s="46"/>
      <c r="H64" s="47"/>
      <c r="I64" s="48"/>
      <c r="K64" s="46"/>
      <c r="L64" s="47"/>
      <c r="M64" s="47"/>
      <c r="N64" s="47"/>
      <c r="O64" s="48"/>
      <c r="Q64" s="46"/>
      <c r="R64" s="47"/>
      <c r="S64" s="48"/>
      <c r="U64" s="46"/>
      <c r="V64" s="47"/>
      <c r="W64" s="47"/>
      <c r="X64" s="47"/>
      <c r="Y64" s="48"/>
      <c r="AA64" s="46"/>
      <c r="AB64" s="47"/>
      <c r="AC64" s="48"/>
      <c r="AE64" s="49"/>
      <c r="AF64" s="47"/>
      <c r="AG64" s="47"/>
      <c r="AH64" s="47"/>
      <c r="AI64" s="48"/>
    </row>
    <row r="65" spans="31:31" x14ac:dyDescent="0.2">
      <c r="AE65" s="1"/>
    </row>
    <row r="66" spans="31:31" x14ac:dyDescent="0.2">
      <c r="AE66" s="1"/>
    </row>
    <row r="67" spans="31:31" x14ac:dyDescent="0.2">
      <c r="AE67" s="1"/>
    </row>
    <row r="68" spans="31:31" x14ac:dyDescent="0.2">
      <c r="AE68" s="1"/>
    </row>
    <row r="69" spans="31:31" x14ac:dyDescent="0.2">
      <c r="AE69" s="1"/>
    </row>
    <row r="70" spans="31:31" x14ac:dyDescent="0.2">
      <c r="AE70" s="1"/>
    </row>
    <row r="71" spans="31:31" x14ac:dyDescent="0.2">
      <c r="AE71" s="1"/>
    </row>
    <row r="72" spans="31:31" x14ac:dyDescent="0.2">
      <c r="AE72" s="1"/>
    </row>
    <row r="73" spans="31:31" x14ac:dyDescent="0.2">
      <c r="AE73" s="1"/>
    </row>
    <row r="74" spans="31:31" x14ac:dyDescent="0.2">
      <c r="AE74" s="1"/>
    </row>
    <row r="75" spans="31:31" x14ac:dyDescent="0.2">
      <c r="AE75" s="1"/>
    </row>
    <row r="76" spans="31:31" x14ac:dyDescent="0.2">
      <c r="AE76" s="1"/>
    </row>
    <row r="77" spans="31:31" x14ac:dyDescent="0.2">
      <c r="AE77" s="1"/>
    </row>
    <row r="86" spans="31:31" x14ac:dyDescent="0.2">
      <c r="AE86" s="1"/>
    </row>
    <row r="87" spans="31:31" x14ac:dyDescent="0.2">
      <c r="AE87" s="1"/>
    </row>
    <row r="88" spans="31:31" x14ac:dyDescent="0.2">
      <c r="AE8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TET</vt:lpstr>
      <vt:lpstr>CIP</vt:lpstr>
      <vt:lpstr>SDZ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2022-02-14T13:40:04Z</dcterms:modified>
</cp:coreProperties>
</file>