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johanna/Documents/UVA/Manuscritos/Mechanisms/Final/"/>
    </mc:Choice>
  </mc:AlternateContent>
  <xr:revisionPtr revIDLastSave="0" documentId="13_ncr:1_{66615470-04E1-C943-BF75-B6F032E59659}" xr6:coauthVersionLast="47" xr6:coauthVersionMax="47" xr10:uidLastSave="{00000000-0000-0000-0000-000000000000}"/>
  <bookViews>
    <workbookView xWindow="0" yWindow="500" windowWidth="15420" windowHeight="13400" activeTab="2" xr2:uid="{00000000-000D-0000-FFFF-FFFF00000000}"/>
  </bookViews>
  <sheets>
    <sheet name="TET" sheetId="17" r:id="rId1"/>
    <sheet name="CIP" sheetId="18" r:id="rId2"/>
    <sheet name="SDZ" sheetId="19" r:id="rId3"/>
  </sheets>
  <definedNames>
    <definedName name="solver_adj" localSheetId="1" hidden="1">CIP!$AI$57</definedName>
    <definedName name="solver_adj" localSheetId="2" hidden="1">SDZ!$AI$62</definedName>
    <definedName name="solver_adj" localSheetId="0" hidden="1">TET!$AI$60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lin" localSheetId="1" hidden="1">2</definedName>
    <definedName name="solver_lin" localSheetId="2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CIP!$AI$50</definedName>
    <definedName name="solver_opt" localSheetId="2" hidden="1">SDZ!$AI$55</definedName>
    <definedName name="solver_opt" localSheetId="0" hidden="1">TET!$AI$53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2</definedName>
    <definedName name="solver_ver" localSheetId="2" hidden="1">2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4" i="19" l="1"/>
  <c r="Y24" i="19" s="1"/>
  <c r="W23" i="19"/>
  <c r="Y23" i="19" s="1"/>
  <c r="W20" i="19"/>
  <c r="Y20" i="19" s="1"/>
  <c r="W19" i="19"/>
  <c r="Y19" i="19" s="1"/>
  <c r="W16" i="19"/>
  <c r="Y16" i="19" s="1"/>
  <c r="W15" i="19"/>
  <c r="W41" i="18"/>
  <c r="W40" i="18"/>
  <c r="W25" i="18"/>
  <c r="AG16" i="17"/>
  <c r="AI16" i="17" s="1"/>
  <c r="W55" i="17"/>
  <c r="Y55" i="17" s="1"/>
  <c r="AG44" i="19"/>
  <c r="AG25" i="19"/>
  <c r="AG3" i="19"/>
  <c r="AI3" i="19" s="1"/>
  <c r="AG4" i="19"/>
  <c r="AG5" i="19"/>
  <c r="AI5" i="19" s="1"/>
  <c r="AG6" i="19"/>
  <c r="AI6" i="19" s="1"/>
  <c r="AG7" i="19"/>
  <c r="AI7" i="19" s="1"/>
  <c r="AG8" i="19"/>
  <c r="AG9" i="19"/>
  <c r="AI9" i="19" s="1"/>
  <c r="AG10" i="19"/>
  <c r="AI10" i="19" s="1"/>
  <c r="AG11" i="19"/>
  <c r="AI11" i="19" s="1"/>
  <c r="AG12" i="19"/>
  <c r="AI12" i="19" s="1"/>
  <c r="AG13" i="19"/>
  <c r="AG14" i="19"/>
  <c r="AG15" i="19"/>
  <c r="AI15" i="19" s="1"/>
  <c r="AG16" i="19"/>
  <c r="AG17" i="19"/>
  <c r="AI17" i="19" s="1"/>
  <c r="AG18" i="19"/>
  <c r="AI18" i="19" s="1"/>
  <c r="AG19" i="19"/>
  <c r="AI19" i="19" s="1"/>
  <c r="AG20" i="19"/>
  <c r="AI20" i="19" s="1"/>
  <c r="AG21" i="19"/>
  <c r="AI21" i="19" s="1"/>
  <c r="AG22" i="19"/>
  <c r="AI22" i="19" s="1"/>
  <c r="AG23" i="19"/>
  <c r="AI23" i="19" s="1"/>
  <c r="AG24" i="19"/>
  <c r="AI24" i="19" s="1"/>
  <c r="AG26" i="19"/>
  <c r="AG27" i="19"/>
  <c r="AG28" i="19"/>
  <c r="AG29" i="19"/>
  <c r="AG30" i="19"/>
  <c r="AI30" i="19" s="1"/>
  <c r="AG31" i="19"/>
  <c r="AI31" i="19" s="1"/>
  <c r="AG32" i="19"/>
  <c r="AI32" i="19" s="1"/>
  <c r="AG33" i="19"/>
  <c r="AI33" i="19" s="1"/>
  <c r="AG34" i="19"/>
  <c r="AI34" i="19" s="1"/>
  <c r="AG35" i="19"/>
  <c r="AI35" i="19" s="1"/>
  <c r="AG36" i="19"/>
  <c r="AI36" i="19" s="1"/>
  <c r="AG37" i="19"/>
  <c r="AG38" i="19"/>
  <c r="AI38" i="19" s="1"/>
  <c r="AG39" i="19"/>
  <c r="AG40" i="19"/>
  <c r="AG41" i="19"/>
  <c r="AG42" i="19"/>
  <c r="AG43" i="19"/>
  <c r="AG45" i="19"/>
  <c r="AI45" i="19" s="1"/>
  <c r="AG46" i="19"/>
  <c r="AI46" i="19" s="1"/>
  <c r="AG47" i="19"/>
  <c r="AI47" i="19" s="1"/>
  <c r="AG48" i="19"/>
  <c r="AI48" i="19" s="1"/>
  <c r="AG49" i="19"/>
  <c r="AI49" i="19" s="1"/>
  <c r="AG50" i="19"/>
  <c r="AG51" i="19"/>
  <c r="AI51" i="19" s="1"/>
  <c r="AG52" i="19"/>
  <c r="AI52" i="19" s="1"/>
  <c r="AG53" i="19"/>
  <c r="AI53" i="19" s="1"/>
  <c r="AG54" i="19"/>
  <c r="AI54" i="19" s="1"/>
  <c r="AC24" i="19"/>
  <c r="AC23" i="19"/>
  <c r="AC22" i="19"/>
  <c r="AC21" i="19"/>
  <c r="AC20" i="19"/>
  <c r="AC19" i="19"/>
  <c r="AC18" i="19"/>
  <c r="AC17" i="19"/>
  <c r="AC16" i="19"/>
  <c r="AC15" i="19"/>
  <c r="AC14" i="19"/>
  <c r="AC13" i="19"/>
  <c r="AC12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45" i="19"/>
  <c r="AC46" i="19"/>
  <c r="AC47" i="19"/>
  <c r="AC48" i="19"/>
  <c r="AC49" i="19"/>
  <c r="AC50" i="19"/>
  <c r="AC51" i="19"/>
  <c r="AC52" i="19"/>
  <c r="AC53" i="19"/>
  <c r="AC54" i="19"/>
  <c r="W17" i="19"/>
  <c r="Y17" i="19" s="1"/>
  <c r="W18" i="19"/>
  <c r="Y18" i="19" s="1"/>
  <c r="W21" i="19"/>
  <c r="Y21" i="19" s="1"/>
  <c r="W22" i="19"/>
  <c r="Y22" i="19" s="1"/>
  <c r="W25" i="19"/>
  <c r="W26" i="19"/>
  <c r="W27" i="19"/>
  <c r="W28" i="19"/>
  <c r="W29" i="19"/>
  <c r="Y29" i="19" s="1"/>
  <c r="W30" i="19"/>
  <c r="Y30" i="19" s="1"/>
  <c r="W31" i="19"/>
  <c r="Y31" i="19" s="1"/>
  <c r="W32" i="19"/>
  <c r="Y32" i="19" s="1"/>
  <c r="W33" i="19"/>
  <c r="Y33" i="19" s="1"/>
  <c r="W34" i="19"/>
  <c r="Y34" i="19" s="1"/>
  <c r="W35" i="19"/>
  <c r="W36" i="19"/>
  <c r="Y36" i="19" s="1"/>
  <c r="W37" i="19"/>
  <c r="Y37" i="19" s="1"/>
  <c r="W38" i="19"/>
  <c r="Y38" i="19" s="1"/>
  <c r="W39" i="19"/>
  <c r="W40" i="19"/>
  <c r="W41" i="19"/>
  <c r="W42" i="19"/>
  <c r="W43" i="19"/>
  <c r="W44" i="19"/>
  <c r="W45" i="19"/>
  <c r="Y45" i="19" s="1"/>
  <c r="W46" i="19"/>
  <c r="Y46" i="19" s="1"/>
  <c r="W47" i="19"/>
  <c r="Y47" i="19" s="1"/>
  <c r="W48" i="19"/>
  <c r="Y48" i="19" s="1"/>
  <c r="W49" i="19"/>
  <c r="Y49" i="19" s="1"/>
  <c r="W50" i="19"/>
  <c r="Y50" i="19" s="1"/>
  <c r="W51" i="19"/>
  <c r="W52" i="19"/>
  <c r="Y52" i="19" s="1"/>
  <c r="W53" i="19"/>
  <c r="Y53" i="19" s="1"/>
  <c r="W54" i="19"/>
  <c r="Y54" i="19" s="1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46" i="19"/>
  <c r="S47" i="19"/>
  <c r="S48" i="19"/>
  <c r="S49" i="19"/>
  <c r="S50" i="19"/>
  <c r="S51" i="19"/>
  <c r="S52" i="19"/>
  <c r="S53" i="19"/>
  <c r="S54" i="19"/>
  <c r="S55" i="19"/>
  <c r="M39" i="19"/>
  <c r="O39" i="19" s="1"/>
  <c r="M38" i="19"/>
  <c r="M37" i="19"/>
  <c r="O37" i="19" s="1"/>
  <c r="M36" i="19"/>
  <c r="O36" i="19" s="1"/>
  <c r="M35" i="19"/>
  <c r="O35" i="19" s="1"/>
  <c r="M34" i="19"/>
  <c r="O34" i="19" s="1"/>
  <c r="M33" i="19"/>
  <c r="O33" i="19" s="1"/>
  <c r="M32" i="19"/>
  <c r="O32" i="19" s="1"/>
  <c r="M31" i="19"/>
  <c r="O31" i="19" s="1"/>
  <c r="M30" i="19"/>
  <c r="O30" i="19" s="1"/>
  <c r="M46" i="19"/>
  <c r="O46" i="19" s="1"/>
  <c r="M47" i="19"/>
  <c r="O47" i="19" s="1"/>
  <c r="M48" i="19"/>
  <c r="O48" i="19" s="1"/>
  <c r="M49" i="19"/>
  <c r="O49" i="19" s="1"/>
  <c r="M50" i="19"/>
  <c r="O50" i="19" s="1"/>
  <c r="M51" i="19"/>
  <c r="O51" i="19" s="1"/>
  <c r="M52" i="19"/>
  <c r="O52" i="19" s="1"/>
  <c r="M53" i="19"/>
  <c r="M54" i="19"/>
  <c r="O54" i="19" s="1"/>
  <c r="M55" i="19"/>
  <c r="O55" i="19" s="1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C46" i="19"/>
  <c r="E46" i="19" s="1"/>
  <c r="C47" i="19"/>
  <c r="E47" i="19" s="1"/>
  <c r="C48" i="19"/>
  <c r="E48" i="19" s="1"/>
  <c r="C49" i="19"/>
  <c r="E49" i="19" s="1"/>
  <c r="C50" i="19"/>
  <c r="E50" i="19" s="1"/>
  <c r="C51" i="19"/>
  <c r="E51" i="19" s="1"/>
  <c r="C52" i="19"/>
  <c r="E52" i="19" s="1"/>
  <c r="C53" i="19"/>
  <c r="E53" i="19" s="1"/>
  <c r="C54" i="19"/>
  <c r="E54" i="19" s="1"/>
  <c r="C55" i="19"/>
  <c r="E55" i="19" s="1"/>
  <c r="W26" i="18"/>
  <c r="AG3" i="18"/>
  <c r="AI3" i="18" s="1"/>
  <c r="AG4" i="18"/>
  <c r="AG5" i="18"/>
  <c r="AI5" i="18" s="1"/>
  <c r="AG6" i="18"/>
  <c r="AI6" i="18" s="1"/>
  <c r="AG7" i="18"/>
  <c r="AI7" i="18" s="1"/>
  <c r="AG8" i="18"/>
  <c r="AG9" i="18"/>
  <c r="AI9" i="18" s="1"/>
  <c r="AG10" i="18"/>
  <c r="AI10" i="18" s="1"/>
  <c r="AG11" i="18"/>
  <c r="AI11" i="18" s="1"/>
  <c r="AG12" i="18"/>
  <c r="AG13" i="18"/>
  <c r="AI13" i="18" s="1"/>
  <c r="AG14" i="18"/>
  <c r="AI14" i="18" s="1"/>
  <c r="AG15" i="18"/>
  <c r="AI15" i="18" s="1"/>
  <c r="AG16" i="18"/>
  <c r="AI16" i="18" s="1"/>
  <c r="AG17" i="18"/>
  <c r="AI17" i="18" s="1"/>
  <c r="AG18" i="18"/>
  <c r="AI18" i="18" s="1"/>
  <c r="AG19" i="18"/>
  <c r="AI19" i="18" s="1"/>
  <c r="AG20" i="18"/>
  <c r="AI20" i="18" s="1"/>
  <c r="AG21" i="18"/>
  <c r="AI21" i="18" s="1"/>
  <c r="AG22" i="18"/>
  <c r="AI22" i="18" s="1"/>
  <c r="AG23" i="18"/>
  <c r="AG24" i="18"/>
  <c r="AG25" i="18"/>
  <c r="AG26" i="18"/>
  <c r="AI26" i="18" s="1"/>
  <c r="AG27" i="18"/>
  <c r="AI27" i="18" s="1"/>
  <c r="AG28" i="18"/>
  <c r="AI28" i="18" s="1"/>
  <c r="AG29" i="18"/>
  <c r="AI29" i="18" s="1"/>
  <c r="AG30" i="18"/>
  <c r="AI30" i="18" s="1"/>
  <c r="AG31" i="18"/>
  <c r="AI31" i="18" s="1"/>
  <c r="AG32" i="18"/>
  <c r="AI32" i="18" s="1"/>
  <c r="AG33" i="18"/>
  <c r="AI33" i="18" s="1"/>
  <c r="AG34" i="18"/>
  <c r="AI34" i="18" s="1"/>
  <c r="AG35" i="18"/>
  <c r="AI35" i="18" s="1"/>
  <c r="AG36" i="18"/>
  <c r="AG37" i="18"/>
  <c r="AG38" i="18"/>
  <c r="AG39" i="18"/>
  <c r="AG40" i="18"/>
  <c r="AI40" i="18" s="1"/>
  <c r="AG41" i="18"/>
  <c r="AI41" i="18" s="1"/>
  <c r="AG42" i="18"/>
  <c r="AI42" i="18" s="1"/>
  <c r="AG43" i="18"/>
  <c r="AI43" i="18" s="1"/>
  <c r="AG44" i="18"/>
  <c r="AI44" i="18" s="1"/>
  <c r="AG45" i="18"/>
  <c r="AI45" i="18" s="1"/>
  <c r="AG46" i="18"/>
  <c r="AG47" i="18"/>
  <c r="AI47" i="18" s="1"/>
  <c r="AG48" i="18"/>
  <c r="AI48" i="18" s="1"/>
  <c r="AG49" i="18"/>
  <c r="AI49" i="18" s="1"/>
  <c r="AC24" i="18"/>
  <c r="AC23" i="18"/>
  <c r="AC22" i="18"/>
  <c r="AC21" i="18"/>
  <c r="AC20" i="18"/>
  <c r="AC19" i="18"/>
  <c r="AC18" i="18"/>
  <c r="AC17" i="18"/>
  <c r="AC16" i="18"/>
  <c r="AC15" i="18"/>
  <c r="AC39" i="18"/>
  <c r="AC38" i="18"/>
  <c r="AC37" i="18"/>
  <c r="AC36" i="18"/>
  <c r="AC35" i="18"/>
  <c r="AC34" i="18"/>
  <c r="AC33" i="18"/>
  <c r="AC32" i="18"/>
  <c r="AC31" i="18"/>
  <c r="AC30" i="18"/>
  <c r="AC29" i="18"/>
  <c r="AC28" i="18"/>
  <c r="AC27" i="18"/>
  <c r="AC42" i="18"/>
  <c r="AC43" i="18"/>
  <c r="AC44" i="18"/>
  <c r="AC45" i="18"/>
  <c r="AC46" i="18"/>
  <c r="AC47" i="18"/>
  <c r="AC48" i="18"/>
  <c r="AC49" i="18"/>
  <c r="AC50" i="18"/>
  <c r="AC51" i="18"/>
  <c r="AC52" i="18"/>
  <c r="AC53" i="18"/>
  <c r="AC54" i="18"/>
  <c r="AC55" i="18"/>
  <c r="W24" i="18"/>
  <c r="Y24" i="18" s="1"/>
  <c r="W23" i="18"/>
  <c r="Y23" i="18" s="1"/>
  <c r="W22" i="18"/>
  <c r="Y22" i="18" s="1"/>
  <c r="W21" i="18"/>
  <c r="Y21" i="18" s="1"/>
  <c r="W20" i="18"/>
  <c r="Y20" i="18" s="1"/>
  <c r="W19" i="18"/>
  <c r="Y19" i="18" s="1"/>
  <c r="W18" i="18"/>
  <c r="Y18" i="18" s="1"/>
  <c r="W17" i="18"/>
  <c r="Y17" i="18" s="1"/>
  <c r="W16" i="18"/>
  <c r="Y16" i="18" s="1"/>
  <c r="W15" i="18"/>
  <c r="W39" i="18"/>
  <c r="Y39" i="18" s="1"/>
  <c r="W38" i="18"/>
  <c r="Y38" i="18" s="1"/>
  <c r="W37" i="18"/>
  <c r="Y37" i="18" s="1"/>
  <c r="W36" i="18"/>
  <c r="W35" i="18"/>
  <c r="Y35" i="18" s="1"/>
  <c r="W34" i="18"/>
  <c r="Y34" i="18" s="1"/>
  <c r="W33" i="18"/>
  <c r="Y33" i="18" s="1"/>
  <c r="W32" i="18"/>
  <c r="Y32" i="18" s="1"/>
  <c r="W31" i="18"/>
  <c r="Y31" i="18" s="1"/>
  <c r="W30" i="18"/>
  <c r="Y30" i="18" s="1"/>
  <c r="W29" i="18"/>
  <c r="W28" i="18"/>
  <c r="W27" i="18"/>
  <c r="W42" i="18"/>
  <c r="W43" i="18"/>
  <c r="W44" i="18"/>
  <c r="W45" i="18"/>
  <c r="W46" i="18"/>
  <c r="Y46" i="18" s="1"/>
  <c r="W47" i="18"/>
  <c r="Y47" i="18" s="1"/>
  <c r="W48" i="18"/>
  <c r="W49" i="18"/>
  <c r="Y49" i="18" s="1"/>
  <c r="W50" i="18"/>
  <c r="Y50" i="18" s="1"/>
  <c r="W51" i="18"/>
  <c r="Y51" i="18" s="1"/>
  <c r="W52" i="18"/>
  <c r="W53" i="18"/>
  <c r="Y53" i="18" s="1"/>
  <c r="W54" i="18"/>
  <c r="Y54" i="18" s="1"/>
  <c r="W55" i="18"/>
  <c r="Y55" i="18" s="1"/>
  <c r="S39" i="18"/>
  <c r="S38" i="18"/>
  <c r="S37" i="18"/>
  <c r="S36" i="18"/>
  <c r="S35" i="18"/>
  <c r="S34" i="18"/>
  <c r="S33" i="18"/>
  <c r="S32" i="18"/>
  <c r="S31" i="18"/>
  <c r="S30" i="18"/>
  <c r="S29" i="18"/>
  <c r="S28" i="18"/>
  <c r="S27" i="18"/>
  <c r="S26" i="18"/>
  <c r="S25" i="18"/>
  <c r="S24" i="18"/>
  <c r="S23" i="18"/>
  <c r="S46" i="18"/>
  <c r="S47" i="18"/>
  <c r="S48" i="18"/>
  <c r="S49" i="18"/>
  <c r="S50" i="18"/>
  <c r="S51" i="18"/>
  <c r="S52" i="18"/>
  <c r="S53" i="18"/>
  <c r="S54" i="18"/>
  <c r="S55" i="18"/>
  <c r="M39" i="18"/>
  <c r="O39" i="18" s="1"/>
  <c r="M38" i="18"/>
  <c r="O38" i="18" s="1"/>
  <c r="M37" i="18"/>
  <c r="O37" i="18" s="1"/>
  <c r="M36" i="18"/>
  <c r="O36" i="18" s="1"/>
  <c r="M35" i="18"/>
  <c r="O35" i="18" s="1"/>
  <c r="M34" i="18"/>
  <c r="O34" i="18" s="1"/>
  <c r="M33" i="18"/>
  <c r="O33" i="18" s="1"/>
  <c r="M32" i="18"/>
  <c r="O32" i="18" s="1"/>
  <c r="M31" i="18"/>
  <c r="O31" i="18" s="1"/>
  <c r="M30" i="18"/>
  <c r="M46" i="18"/>
  <c r="O46" i="18" s="1"/>
  <c r="M47" i="18"/>
  <c r="O47" i="18" s="1"/>
  <c r="M48" i="18"/>
  <c r="O48" i="18" s="1"/>
  <c r="M49" i="18"/>
  <c r="O49" i="18" s="1"/>
  <c r="M50" i="18"/>
  <c r="O50" i="18" s="1"/>
  <c r="M51" i="18"/>
  <c r="M52" i="18"/>
  <c r="O52" i="18" s="1"/>
  <c r="M53" i="18"/>
  <c r="O53" i="18" s="1"/>
  <c r="M54" i="18"/>
  <c r="O54" i="18" s="1"/>
  <c r="M55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C46" i="18"/>
  <c r="E46" i="18" s="1"/>
  <c r="C47" i="18"/>
  <c r="E47" i="18" s="1"/>
  <c r="C48" i="18"/>
  <c r="E48" i="18" s="1"/>
  <c r="C49" i="18"/>
  <c r="E49" i="18" s="1"/>
  <c r="C50" i="18"/>
  <c r="E50" i="18" s="1"/>
  <c r="C51" i="18"/>
  <c r="E51" i="18" s="1"/>
  <c r="C52" i="18"/>
  <c r="E52" i="18" s="1"/>
  <c r="C53" i="18"/>
  <c r="C54" i="18"/>
  <c r="E54" i="18" s="1"/>
  <c r="C55" i="18"/>
  <c r="E55" i="18" s="1"/>
  <c r="AG3" i="17"/>
  <c r="AG4" i="17"/>
  <c r="AI4" i="17" s="1"/>
  <c r="AG5" i="17"/>
  <c r="AI5" i="17" s="1"/>
  <c r="AG6" i="17"/>
  <c r="AI6" i="17" s="1"/>
  <c r="AG7" i="17"/>
  <c r="AI7" i="17" s="1"/>
  <c r="AG8" i="17"/>
  <c r="AI8" i="17" s="1"/>
  <c r="AG9" i="17"/>
  <c r="AI9" i="17" s="1"/>
  <c r="AG10" i="17"/>
  <c r="AI10" i="17" s="1"/>
  <c r="AG11" i="17"/>
  <c r="AI11" i="17" s="1"/>
  <c r="AG12" i="17"/>
  <c r="AI12" i="17" s="1"/>
  <c r="AG13" i="17"/>
  <c r="AG14" i="17"/>
  <c r="AI14" i="17" s="1"/>
  <c r="AG15" i="17"/>
  <c r="AI15" i="17" s="1"/>
  <c r="AG17" i="17"/>
  <c r="AI17" i="17" s="1"/>
  <c r="AG18" i="17"/>
  <c r="AI18" i="17" s="1"/>
  <c r="AG19" i="17"/>
  <c r="AI19" i="17" s="1"/>
  <c r="AG20" i="17"/>
  <c r="AI20" i="17" s="1"/>
  <c r="AG21" i="17"/>
  <c r="AI21" i="17" s="1"/>
  <c r="AG22" i="17"/>
  <c r="AI22" i="17" s="1"/>
  <c r="AG23" i="17"/>
  <c r="AI23" i="17" s="1"/>
  <c r="AG24" i="17"/>
  <c r="AG25" i="17"/>
  <c r="AG26" i="17"/>
  <c r="AG27" i="17"/>
  <c r="AG28" i="17"/>
  <c r="AI28" i="17" s="1"/>
  <c r="AG29" i="17"/>
  <c r="AI29" i="17" s="1"/>
  <c r="AG30" i="17"/>
  <c r="AI30" i="17" s="1"/>
  <c r="AG31" i="17"/>
  <c r="AI31" i="17" s="1"/>
  <c r="AG32" i="17"/>
  <c r="AI32" i="17" s="1"/>
  <c r="AG33" i="17"/>
  <c r="AI33" i="17" s="1"/>
  <c r="AG34" i="17"/>
  <c r="AI34" i="17" s="1"/>
  <c r="AG35" i="17"/>
  <c r="AI35" i="17" s="1"/>
  <c r="AG36" i="17"/>
  <c r="AI36" i="17" s="1"/>
  <c r="AG37" i="17"/>
  <c r="AI37" i="17" s="1"/>
  <c r="AG38" i="17"/>
  <c r="AG39" i="17"/>
  <c r="AG40" i="17"/>
  <c r="AG41" i="17"/>
  <c r="AG42" i="17"/>
  <c r="AG43" i="17"/>
  <c r="AI43" i="17" s="1"/>
  <c r="AG44" i="17"/>
  <c r="AI44" i="17" s="1"/>
  <c r="AG45" i="17"/>
  <c r="AI45" i="17" s="1"/>
  <c r="AG46" i="17"/>
  <c r="AI46" i="17" s="1"/>
  <c r="AG47" i="17"/>
  <c r="AI47" i="17" s="1"/>
  <c r="AG48" i="17"/>
  <c r="AI48" i="17" s="1"/>
  <c r="AG49" i="17"/>
  <c r="AI49" i="17" s="1"/>
  <c r="AG50" i="17"/>
  <c r="AI50" i="17" s="1"/>
  <c r="AG51" i="17"/>
  <c r="AI51" i="17" s="1"/>
  <c r="AG52" i="17"/>
  <c r="AI52" i="17" s="1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8" i="17"/>
  <c r="AC49" i="17"/>
  <c r="AC50" i="17"/>
  <c r="AC51" i="17"/>
  <c r="AC52" i="17"/>
  <c r="AC53" i="17"/>
  <c r="AC54" i="17"/>
  <c r="AC55" i="17"/>
  <c r="W15" i="17"/>
  <c r="W16" i="17"/>
  <c r="Y16" i="17" s="1"/>
  <c r="W17" i="17"/>
  <c r="Y17" i="17" s="1"/>
  <c r="W18" i="17"/>
  <c r="Y18" i="17" s="1"/>
  <c r="W19" i="17"/>
  <c r="Y19" i="17" s="1"/>
  <c r="W20" i="17"/>
  <c r="Y20" i="17" s="1"/>
  <c r="W21" i="17"/>
  <c r="Y21" i="17" s="1"/>
  <c r="W22" i="17"/>
  <c r="Y22" i="17" s="1"/>
  <c r="W23" i="17"/>
  <c r="Y23" i="17" s="1"/>
  <c r="W24" i="17"/>
  <c r="Y24" i="17" s="1"/>
  <c r="W25" i="17"/>
  <c r="W26" i="17"/>
  <c r="W27" i="17"/>
  <c r="W28" i="17"/>
  <c r="W29" i="17"/>
  <c r="W30" i="17"/>
  <c r="Y30" i="17" s="1"/>
  <c r="W31" i="17"/>
  <c r="Y31" i="17" s="1"/>
  <c r="W32" i="17"/>
  <c r="Y32" i="17" s="1"/>
  <c r="W33" i="17"/>
  <c r="Y33" i="17" s="1"/>
  <c r="W34" i="17"/>
  <c r="Y34" i="17" s="1"/>
  <c r="W35" i="17"/>
  <c r="Y35" i="17" s="1"/>
  <c r="W36" i="17"/>
  <c r="Y36" i="17" s="1"/>
  <c r="W37" i="17"/>
  <c r="Y37" i="17" s="1"/>
  <c r="W38" i="17"/>
  <c r="Y38" i="17" s="1"/>
  <c r="W39" i="17"/>
  <c r="Y39" i="17" s="1"/>
  <c r="W40" i="17"/>
  <c r="W41" i="17"/>
  <c r="W42" i="17"/>
  <c r="W43" i="17"/>
  <c r="W44" i="17"/>
  <c r="W45" i="17"/>
  <c r="W46" i="17"/>
  <c r="Y46" i="17" s="1"/>
  <c r="W47" i="17"/>
  <c r="Y47" i="17" s="1"/>
  <c r="W48" i="17"/>
  <c r="Y48" i="17" s="1"/>
  <c r="W49" i="17"/>
  <c r="Y49" i="17" s="1"/>
  <c r="W50" i="17"/>
  <c r="Y50" i="17" s="1"/>
  <c r="W51" i="17"/>
  <c r="Y51" i="17" s="1"/>
  <c r="W52" i="17"/>
  <c r="Y52" i="17" s="1"/>
  <c r="W53" i="17"/>
  <c r="Y53" i="17" s="1"/>
  <c r="W54" i="17"/>
  <c r="Y54" i="17" s="1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46" i="17"/>
  <c r="S47" i="17"/>
  <c r="S48" i="17"/>
  <c r="S49" i="17"/>
  <c r="S50" i="17"/>
  <c r="S51" i="17"/>
  <c r="S52" i="17"/>
  <c r="S53" i="17"/>
  <c r="S54" i="17"/>
  <c r="S55" i="17"/>
  <c r="M39" i="17"/>
  <c r="O39" i="17" s="1"/>
  <c r="M38" i="17"/>
  <c r="O38" i="17" s="1"/>
  <c r="M37" i="17"/>
  <c r="O37" i="17" s="1"/>
  <c r="M36" i="17"/>
  <c r="O36" i="17" s="1"/>
  <c r="M35" i="17"/>
  <c r="O35" i="17" s="1"/>
  <c r="M34" i="17"/>
  <c r="O34" i="17" s="1"/>
  <c r="M33" i="17"/>
  <c r="O33" i="17" s="1"/>
  <c r="M32" i="17"/>
  <c r="O32" i="17" s="1"/>
  <c r="M31" i="17"/>
  <c r="M30" i="17"/>
  <c r="O30" i="17" s="1"/>
  <c r="M46" i="17"/>
  <c r="O46" i="17" s="1"/>
  <c r="M47" i="17"/>
  <c r="O47" i="17" s="1"/>
  <c r="M48" i="17"/>
  <c r="O48" i="17" s="1"/>
  <c r="M49" i="17"/>
  <c r="O49" i="17" s="1"/>
  <c r="M50" i="17"/>
  <c r="O50" i="17" s="1"/>
  <c r="M51" i="17"/>
  <c r="O51" i="17" s="1"/>
  <c r="M52" i="17"/>
  <c r="O52" i="17" s="1"/>
  <c r="M53" i="17"/>
  <c r="O53" i="17" s="1"/>
  <c r="M54" i="17"/>
  <c r="O54" i="17" s="1"/>
  <c r="M55" i="17"/>
  <c r="O55" i="17" s="1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C46" i="17"/>
  <c r="E46" i="17" s="1"/>
  <c r="C47" i="17"/>
  <c r="E47" i="17" s="1"/>
  <c r="C48" i="17"/>
  <c r="E48" i="17" s="1"/>
  <c r="C49" i="17"/>
  <c r="C50" i="17"/>
  <c r="E50" i="17" s="1"/>
  <c r="C51" i="17"/>
  <c r="E51" i="17" s="1"/>
  <c r="C52" i="17"/>
  <c r="E52" i="17" s="1"/>
  <c r="C53" i="17"/>
  <c r="E53" i="17" s="1"/>
  <c r="C54" i="17"/>
  <c r="E54" i="17" s="1"/>
  <c r="C55" i="17"/>
  <c r="E55" i="17" s="1"/>
  <c r="O53" i="19"/>
  <c r="Y51" i="19"/>
  <c r="AI50" i="19"/>
  <c r="O38" i="19"/>
  <c r="AI37" i="19"/>
  <c r="Y35" i="19"/>
  <c r="AI29" i="19"/>
  <c r="AI16" i="19"/>
  <c r="AI8" i="19"/>
  <c r="AI4" i="19"/>
  <c r="O55" i="18"/>
  <c r="E53" i="18"/>
  <c r="Y52" i="18"/>
  <c r="O51" i="18"/>
  <c r="AI46" i="18"/>
  <c r="Y48" i="18"/>
  <c r="Y36" i="18"/>
  <c r="AI12" i="18"/>
  <c r="AI8" i="18"/>
  <c r="AI4" i="18"/>
  <c r="O58" i="17" l="1"/>
  <c r="O31" i="17"/>
  <c r="O56" i="17" s="1"/>
  <c r="E58" i="17"/>
  <c r="E49" i="17"/>
  <c r="E56" i="17" s="1"/>
  <c r="Y57" i="19"/>
  <c r="E56" i="19"/>
  <c r="AI55" i="19"/>
  <c r="O56" i="19"/>
  <c r="O58" i="19"/>
  <c r="Y15" i="19"/>
  <c r="Y55" i="19" s="1"/>
  <c r="AI57" i="19"/>
  <c r="E58" i="19"/>
  <c r="Y58" i="18"/>
  <c r="Y15" i="18"/>
  <c r="Y56" i="18" s="1"/>
  <c r="O58" i="18"/>
  <c r="AI50" i="18"/>
  <c r="E56" i="18"/>
  <c r="AI52" i="18"/>
  <c r="O30" i="18"/>
  <c r="O56" i="18" s="1"/>
  <c r="E58" i="18"/>
  <c r="Y58" i="17"/>
  <c r="AI55" i="17"/>
  <c r="AI3" i="17"/>
  <c r="AI53" i="17" s="1"/>
  <c r="Y15" i="17"/>
  <c r="Y56" i="17" s="1"/>
</calcChain>
</file>

<file path=xl/sharedStrings.xml><?xml version="1.0" encoding="utf-8"?>
<sst xmlns="http://schemas.openxmlformats.org/spreadsheetml/2006/main" count="39" uniqueCount="4">
  <si>
    <t>Ce</t>
  </si>
  <si>
    <t>K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</si>
  <si>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</si>
  <si>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Desv &lt;Ct&gt;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</si>
</sst>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00B050"/>
      <name val="Calibri"/>
      <family val="2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70C0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11" fillId="0" borderId="0" xfId="0" applyFont="1"/>
    <xf numFmtId="2" fontId="13" fillId="0" borderId="0" xfId="0" applyNumberFormat="1" applyFont="1"/>
    <xf numFmtId="0" fontId="4" fillId="0" borderId="0" xfId="0" applyFont="1"/>
    <xf numFmtId="2" fontId="13" fillId="0" borderId="9" xfId="0" applyNumberFormat="1" applyFont="1" applyBorder="1"/>
    <xf numFmtId="2" fontId="15" fillId="0" borderId="0" xfId="0" applyNumberFormat="1" applyFont="1"/>
    <xf numFmtId="0" fontId="13" fillId="0" borderId="0" xfId="0" applyFont="1"/>
    <xf numFmtId="2" fontId="19" fillId="0" borderId="9" xfId="0" applyNumberFormat="1" applyFont="1" applyBorder="1"/>
    <xf numFmtId="2" fontId="19" fillId="0" borderId="0" xfId="0" applyNumberFormat="1" applyFont="1"/>
    <xf numFmtId="0" fontId="19" fillId="0" borderId="0" xfId="0" applyFont="1"/>
    <xf numFmtId="2" fontId="20" fillId="0" borderId="9" xfId="0" applyNumberFormat="1" applyFont="1" applyBorder="1"/>
    <xf numFmtId="2" fontId="20" fillId="0" borderId="0" xfId="0" applyNumberFormat="1" applyFont="1"/>
    <xf numFmtId="2" fontId="16" fillId="0" borderId="0" xfId="0" applyNumberFormat="1" applyFont="1"/>
    <xf numFmtId="0" fontId="20" fillId="0" borderId="0" xfId="0" applyFont="1"/>
    <xf numFmtId="0" fontId="1" fillId="0" borderId="0" xfId="4"/>
    <xf numFmtId="0" fontId="8" fillId="0" borderId="0" xfId="4" applyFont="1"/>
    <xf numFmtId="0" fontId="12" fillId="0" borderId="0" xfId="4" applyFont="1"/>
    <xf numFmtId="0" fontId="4" fillId="0" borderId="0" xfId="4" applyFont="1"/>
    <xf numFmtId="2" fontId="1" fillId="0" borderId="0" xfId="4" applyNumberFormat="1"/>
    <xf numFmtId="0" fontId="7" fillId="0" borderId="0" xfId="4" applyFont="1"/>
    <xf numFmtId="2" fontId="14" fillId="0" borderId="8" xfId="4" applyNumberFormat="1" applyFont="1" applyBorder="1"/>
    <xf numFmtId="0" fontId="7" fillId="0" borderId="10" xfId="4" applyFont="1" applyBorder="1"/>
    <xf numFmtId="0" fontId="1" fillId="0" borderId="9" xfId="4" applyBorder="1"/>
    <xf numFmtId="0" fontId="1" fillId="0" borderId="10" xfId="4" applyBorder="1"/>
    <xf numFmtId="2" fontId="14" fillId="0" borderId="2" xfId="4" applyNumberFormat="1" applyFont="1" applyBorder="1"/>
    <xf numFmtId="0" fontId="7" fillId="0" borderId="3" xfId="4" applyFont="1" applyBorder="1"/>
    <xf numFmtId="0" fontId="1" fillId="0" borderId="3" xfId="4" applyBorder="1"/>
    <xf numFmtId="0" fontId="16" fillId="0" borderId="0" xfId="4" applyFont="1"/>
    <xf numFmtId="2" fontId="10" fillId="0" borderId="0" xfId="4" applyNumberFormat="1" applyFont="1"/>
    <xf numFmtId="0" fontId="1" fillId="0" borderId="2" xfId="4" applyBorder="1"/>
    <xf numFmtId="2" fontId="17" fillId="0" borderId="0" xfId="4" applyNumberFormat="1" applyFont="1"/>
    <xf numFmtId="2" fontId="18" fillId="0" borderId="8" xfId="4" applyNumberFormat="1" applyFont="1" applyBorder="1"/>
    <xf numFmtId="2" fontId="18" fillId="0" borderId="2" xfId="4" applyNumberFormat="1" applyFont="1" applyBorder="1"/>
    <xf numFmtId="2" fontId="11" fillId="0" borderId="0" xfId="4" applyNumberFormat="1" applyFont="1"/>
    <xf numFmtId="0" fontId="1" fillId="0" borderId="8" xfId="4" applyBorder="1"/>
    <xf numFmtId="2" fontId="4" fillId="0" borderId="8" xfId="4" applyNumberFormat="1" applyFont="1" applyBorder="1"/>
    <xf numFmtId="2" fontId="4" fillId="0" borderId="2" xfId="4" applyNumberFormat="1" applyFont="1" applyBorder="1"/>
    <xf numFmtId="2" fontId="4" fillId="0" borderId="0" xfId="4" applyNumberFormat="1" applyFont="1"/>
    <xf numFmtId="0" fontId="1" fillId="3" borderId="0" xfId="4" applyFill="1"/>
    <xf numFmtId="0" fontId="9" fillId="0" borderId="0" xfId="0" applyFont="1"/>
    <xf numFmtId="0" fontId="5" fillId="0" borderId="0" xfId="4" applyFont="1"/>
    <xf numFmtId="0" fontId="8" fillId="0" borderId="2" xfId="4" applyFont="1" applyBorder="1"/>
    <xf numFmtId="0" fontId="1" fillId="2" borderId="0" xfId="4" applyFill="1" applyAlignment="1">
      <alignment horizontal="right"/>
    </xf>
    <xf numFmtId="0" fontId="1" fillId="2" borderId="3" xfId="4" applyFill="1" applyBorder="1"/>
    <xf numFmtId="0" fontId="1" fillId="0" borderId="0" xfId="4" applyAlignment="1">
      <alignment horizontal="right"/>
    </xf>
    <xf numFmtId="0" fontId="1" fillId="0" borderId="1" xfId="4" applyBorder="1"/>
    <xf numFmtId="2" fontId="4" fillId="2" borderId="4" xfId="4" applyNumberFormat="1" applyFont="1" applyFill="1" applyBorder="1" applyAlignment="1">
      <alignment horizontal="right"/>
    </xf>
    <xf numFmtId="164" fontId="4" fillId="2" borderId="4" xfId="4" applyNumberFormat="1" applyFont="1" applyFill="1" applyBorder="1" applyAlignment="1">
      <alignment horizontal="right"/>
    </xf>
    <xf numFmtId="0" fontId="4" fillId="2" borderId="4" xfId="4" applyFont="1" applyFill="1" applyBorder="1"/>
    <xf numFmtId="0" fontId="4" fillId="2" borderId="11" xfId="4" applyFont="1" applyFill="1" applyBorder="1"/>
    <xf numFmtId="0" fontId="8" fillId="0" borderId="5" xfId="4" applyFont="1" applyBorder="1"/>
    <xf numFmtId="0" fontId="1" fillId="0" borderId="6" xfId="4" applyBorder="1"/>
    <xf numFmtId="0" fontId="1" fillId="0" borderId="7" xfId="4" applyBorder="1"/>
    <xf numFmtId="0" fontId="1" fillId="0" borderId="5" xfId="4" applyBorder="1"/>
    <xf numFmtId="2" fontId="0" fillId="0" borderId="0" xfId="0" applyNumberFormat="1"/>
    <xf numFmtId="0" fontId="21" fillId="0" borderId="0" xfId="0" applyFont="1"/>
  </cellXfs>
  <cellStyles count="5">
    <cellStyle name="Normal" xfId="0" builtinId="0"/>
    <cellStyle name="Normal 2" xfId="1" xr:uid="{00000000-0005-0000-0000-000001000000}"/>
    <cellStyle name="Normal 2 2" xfId="2" xr:uid="{2F39EF20-B1EF-DE40-AEDB-407C6CEC4398}"/>
    <cellStyle name="Normal 2 2 2" xfId="4" xr:uid="{C52FE105-4022-0D46-BD3B-073378032CE9}"/>
    <cellStyle name="Normal 2 3" xfId="3" xr:uid="{B5B1F878-5453-1A44-9131-11BCC142CF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35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TET!$AE$3:$AE$52</c:f>
              <c:numCache>
                <c:formatCode>0.00</c:formatCode>
                <c:ptCount val="50"/>
                <c:pt idx="0">
                  <c:v>1142.5115738029519</c:v>
                </c:pt>
                <c:pt idx="1">
                  <c:v>1118.5115738029519</c:v>
                </c:pt>
                <c:pt idx="2">
                  <c:v>1094.5115738029519</c:v>
                </c:pt>
                <c:pt idx="3">
                  <c:v>1070.5115738029519</c:v>
                </c:pt>
                <c:pt idx="4">
                  <c:v>1054.5115738029519</c:v>
                </c:pt>
                <c:pt idx="5">
                  <c:v>1050.5115738029519</c:v>
                </c:pt>
                <c:pt idx="6">
                  <c:v>1048.5115738029519</c:v>
                </c:pt>
                <c:pt idx="7">
                  <c:v>1047.5115738029519</c:v>
                </c:pt>
                <c:pt idx="8">
                  <c:v>1047.0115738029519</c:v>
                </c:pt>
                <c:pt idx="9">
                  <c:v>1046.5115738029519</c:v>
                </c:pt>
                <c:pt idx="10" formatCode="General">
                  <c:v>1046</c:v>
                </c:pt>
                <c:pt idx="11">
                  <c:v>1045.9166760523258</c:v>
                </c:pt>
                <c:pt idx="12">
                  <c:v>1021.9166760523259</c:v>
                </c:pt>
                <c:pt idx="13">
                  <c:v>997.9166760523259</c:v>
                </c:pt>
                <c:pt idx="14">
                  <c:v>973.9166760523259</c:v>
                </c:pt>
                <c:pt idx="15">
                  <c:v>957.9166760523259</c:v>
                </c:pt>
                <c:pt idx="16">
                  <c:v>953.9166760523259</c:v>
                </c:pt>
                <c:pt idx="17">
                  <c:v>951.9166760523259</c:v>
                </c:pt>
                <c:pt idx="18">
                  <c:v>950.9166760523259</c:v>
                </c:pt>
                <c:pt idx="19">
                  <c:v>950.4166760523259</c:v>
                </c:pt>
                <c:pt idx="20" formatCode="General">
                  <c:v>949.9166760523259</c:v>
                </c:pt>
                <c:pt idx="21" formatCode="General">
                  <c:v>900</c:v>
                </c:pt>
                <c:pt idx="22" formatCode="General">
                  <c:v>850</c:v>
                </c:pt>
                <c:pt idx="23" formatCode="General">
                  <c:v>800</c:v>
                </c:pt>
                <c:pt idx="24" formatCode="General">
                  <c:v>750</c:v>
                </c:pt>
                <c:pt idx="25">
                  <c:v>638.31841398234542</c:v>
                </c:pt>
                <c:pt idx="26">
                  <c:v>614.31841398234542</c:v>
                </c:pt>
                <c:pt idx="27">
                  <c:v>590.31841398234542</c:v>
                </c:pt>
                <c:pt idx="28">
                  <c:v>566.31841398234542</c:v>
                </c:pt>
                <c:pt idx="29">
                  <c:v>550.31841398234542</c:v>
                </c:pt>
                <c:pt idx="30">
                  <c:v>546.31841398234542</c:v>
                </c:pt>
                <c:pt idx="31">
                  <c:v>544.31841398234542</c:v>
                </c:pt>
                <c:pt idx="32">
                  <c:v>543.31841398234542</c:v>
                </c:pt>
                <c:pt idx="33">
                  <c:v>542.81841398234542</c:v>
                </c:pt>
                <c:pt idx="34" formatCode="General">
                  <c:v>542.31841398234542</c:v>
                </c:pt>
                <c:pt idx="35" formatCode="General">
                  <c:v>500</c:v>
                </c:pt>
                <c:pt idx="36" formatCode="General">
                  <c:v>400</c:v>
                </c:pt>
                <c:pt idx="37" formatCode="General">
                  <c:v>300</c:v>
                </c:pt>
                <c:pt idx="38" formatCode="General">
                  <c:v>200</c:v>
                </c:pt>
                <c:pt idx="39" formatCode="General">
                  <c:v>150</c:v>
                </c:pt>
                <c:pt idx="40" formatCode="General">
                  <c:v>96</c:v>
                </c:pt>
                <c:pt idx="41" formatCode="General">
                  <c:v>72</c:v>
                </c:pt>
                <c:pt idx="42" formatCode="General">
                  <c:v>48</c:v>
                </c:pt>
                <c:pt idx="43" formatCode="General">
                  <c:v>24</c:v>
                </c:pt>
                <c:pt idx="44" formatCode="General">
                  <c:v>8</c:v>
                </c:pt>
                <c:pt idx="45" formatCode="General">
                  <c:v>4</c:v>
                </c:pt>
                <c:pt idx="46" formatCode="General">
                  <c:v>2</c:v>
                </c:pt>
                <c:pt idx="47" formatCode="General">
                  <c:v>1</c:v>
                </c:pt>
                <c:pt idx="48" formatCode="General">
                  <c:v>0.5</c:v>
                </c:pt>
                <c:pt idx="49" formatCode="General">
                  <c:v>0</c:v>
                </c:pt>
              </c:numCache>
            </c:numRef>
          </c:xVal>
          <c:yVal>
            <c:numRef>
              <c:f>TET!$AF$3:$AF$52</c:f>
              <c:numCache>
                <c:formatCode>General</c:formatCode>
                <c:ptCount val="50"/>
                <c:pt idx="0">
                  <c:v>9.4285562337963906</c:v>
                </c:pt>
                <c:pt idx="1">
                  <c:v>10.042620373810671</c:v>
                </c:pt>
                <c:pt idx="2">
                  <c:v>11.583258394056218</c:v>
                </c:pt>
                <c:pt idx="3">
                  <c:v>13.3655447410748</c:v>
                </c:pt>
                <c:pt idx="4">
                  <c:v>16.047886913671032</c:v>
                </c:pt>
                <c:pt idx="5">
                  <c:v>16.564241926662234</c:v>
                </c:pt>
                <c:pt idx="6">
                  <c:v>17.383606541380065</c:v>
                </c:pt>
                <c:pt idx="7">
                  <c:v>18.033172870107236</c:v>
                </c:pt>
                <c:pt idx="8">
                  <c:v>19.128774193813232</c:v>
                </c:pt>
                <c:pt idx="9">
                  <c:v>20</c:v>
                </c:pt>
                <c:pt idx="11" formatCode="0.00">
                  <c:v>78.308693180760727</c:v>
                </c:pt>
                <c:pt idx="12" formatCode="0.00">
                  <c:v>79.973910630823568</c:v>
                </c:pt>
                <c:pt idx="13" formatCode="0.00">
                  <c:v>81.163947651493274</c:v>
                </c:pt>
                <c:pt idx="14" formatCode="0.00">
                  <c:v>84.364891639760842</c:v>
                </c:pt>
                <c:pt idx="15" formatCode="0.00">
                  <c:v>88.199793254623998</c:v>
                </c:pt>
                <c:pt idx="16" formatCode="0.00">
                  <c:v>89.472178972645949</c:v>
                </c:pt>
                <c:pt idx="17" formatCode="0.00">
                  <c:v>95.415311874852364</c:v>
                </c:pt>
                <c:pt idx="18" formatCode="0.00">
                  <c:v>97.641522642605423</c:v>
                </c:pt>
                <c:pt idx="19" formatCode="0.00">
                  <c:v>99.355263290666628</c:v>
                </c:pt>
                <c:pt idx="20">
                  <c:v>100</c:v>
                </c:pt>
                <c:pt idx="25" formatCode="0.00">
                  <c:v>430.10448066333129</c:v>
                </c:pt>
                <c:pt idx="26" formatCode="0.00">
                  <c:v>431.97848804679802</c:v>
                </c:pt>
                <c:pt idx="27" formatCode="0.00">
                  <c:v>442.53020861298432</c:v>
                </c:pt>
                <c:pt idx="28" formatCode="0.00">
                  <c:v>450.40051412390466</c:v>
                </c:pt>
                <c:pt idx="29" formatCode="0.00">
                  <c:v>455.91941049065434</c:v>
                </c:pt>
                <c:pt idx="30" formatCode="0.00">
                  <c:v>467.81927448399261</c:v>
                </c:pt>
                <c:pt idx="31" formatCode="0.00">
                  <c:v>471.839626159999</c:v>
                </c:pt>
                <c:pt idx="32" formatCode="0.00">
                  <c:v>478.55223947190206</c:v>
                </c:pt>
                <c:pt idx="33" formatCode="0.00">
                  <c:v>482.64501528211531</c:v>
                </c:pt>
                <c:pt idx="34" formatCode="0.00">
                  <c:v>500</c:v>
                </c:pt>
                <c:pt idx="40">
                  <c:v>931.72640552757309</c:v>
                </c:pt>
                <c:pt idx="41">
                  <c:v>934.72426036959303</c:v>
                </c:pt>
                <c:pt idx="42">
                  <c:v>940.75128271869528</c:v>
                </c:pt>
                <c:pt idx="43">
                  <c:v>946.38378176076537</c:v>
                </c:pt>
                <c:pt idx="44">
                  <c:v>954.11641997499271</c:v>
                </c:pt>
                <c:pt idx="45">
                  <c:v>960.23750496814307</c:v>
                </c:pt>
                <c:pt idx="46">
                  <c:v>964.30420941019759</c:v>
                </c:pt>
                <c:pt idx="47">
                  <c:v>977.94259644466001</c:v>
                </c:pt>
                <c:pt idx="48">
                  <c:v>988.43187937315281</c:v>
                </c:pt>
                <c:pt idx="4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9-8349-88B8-09972EA64CA2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</c:dPt>
          <c:xVal>
            <c:numRef>
              <c:f>TET!$AE$3:$AE$52</c:f>
              <c:numCache>
                <c:formatCode>0.00</c:formatCode>
                <c:ptCount val="50"/>
                <c:pt idx="0">
                  <c:v>1142.5115738029519</c:v>
                </c:pt>
                <c:pt idx="1">
                  <c:v>1118.5115738029519</c:v>
                </c:pt>
                <c:pt idx="2">
                  <c:v>1094.5115738029519</c:v>
                </c:pt>
                <c:pt idx="3">
                  <c:v>1070.5115738029519</c:v>
                </c:pt>
                <c:pt idx="4">
                  <c:v>1054.5115738029519</c:v>
                </c:pt>
                <c:pt idx="5">
                  <c:v>1050.5115738029519</c:v>
                </c:pt>
                <c:pt idx="6">
                  <c:v>1048.5115738029519</c:v>
                </c:pt>
                <c:pt idx="7">
                  <c:v>1047.5115738029519</c:v>
                </c:pt>
                <c:pt idx="8">
                  <c:v>1047.0115738029519</c:v>
                </c:pt>
                <c:pt idx="9">
                  <c:v>1046.5115738029519</c:v>
                </c:pt>
                <c:pt idx="10" formatCode="General">
                  <c:v>1046</c:v>
                </c:pt>
                <c:pt idx="11">
                  <c:v>1045.9166760523258</c:v>
                </c:pt>
                <c:pt idx="12">
                  <c:v>1021.9166760523259</c:v>
                </c:pt>
                <c:pt idx="13">
                  <c:v>997.9166760523259</c:v>
                </c:pt>
                <c:pt idx="14">
                  <c:v>973.9166760523259</c:v>
                </c:pt>
                <c:pt idx="15">
                  <c:v>957.9166760523259</c:v>
                </c:pt>
                <c:pt idx="16">
                  <c:v>953.9166760523259</c:v>
                </c:pt>
                <c:pt idx="17">
                  <c:v>951.9166760523259</c:v>
                </c:pt>
                <c:pt idx="18">
                  <c:v>950.9166760523259</c:v>
                </c:pt>
                <c:pt idx="19">
                  <c:v>950.4166760523259</c:v>
                </c:pt>
                <c:pt idx="20" formatCode="General">
                  <c:v>949.9166760523259</c:v>
                </c:pt>
                <c:pt idx="21" formatCode="General">
                  <c:v>900</c:v>
                </c:pt>
                <c:pt idx="22" formatCode="General">
                  <c:v>850</c:v>
                </c:pt>
                <c:pt idx="23" formatCode="General">
                  <c:v>800</c:v>
                </c:pt>
                <c:pt idx="24" formatCode="General">
                  <c:v>750</c:v>
                </c:pt>
                <c:pt idx="25">
                  <c:v>638.31841398234542</c:v>
                </c:pt>
                <c:pt idx="26">
                  <c:v>614.31841398234542</c:v>
                </c:pt>
                <c:pt idx="27">
                  <c:v>590.31841398234542</c:v>
                </c:pt>
                <c:pt idx="28">
                  <c:v>566.31841398234542</c:v>
                </c:pt>
                <c:pt idx="29">
                  <c:v>550.31841398234542</c:v>
                </c:pt>
                <c:pt idx="30">
                  <c:v>546.31841398234542</c:v>
                </c:pt>
                <c:pt idx="31">
                  <c:v>544.31841398234542</c:v>
                </c:pt>
                <c:pt idx="32">
                  <c:v>543.31841398234542</c:v>
                </c:pt>
                <c:pt idx="33">
                  <c:v>542.81841398234542</c:v>
                </c:pt>
                <c:pt idx="34" formatCode="General">
                  <c:v>542.31841398234542</c:v>
                </c:pt>
                <c:pt idx="35" formatCode="General">
                  <c:v>500</c:v>
                </c:pt>
                <c:pt idx="36" formatCode="General">
                  <c:v>400</c:v>
                </c:pt>
                <c:pt idx="37" formatCode="General">
                  <c:v>300</c:v>
                </c:pt>
                <c:pt idx="38" formatCode="General">
                  <c:v>200</c:v>
                </c:pt>
                <c:pt idx="39" formatCode="General">
                  <c:v>150</c:v>
                </c:pt>
                <c:pt idx="40" formatCode="General">
                  <c:v>96</c:v>
                </c:pt>
                <c:pt idx="41" formatCode="General">
                  <c:v>72</c:v>
                </c:pt>
                <c:pt idx="42" formatCode="General">
                  <c:v>48</c:v>
                </c:pt>
                <c:pt idx="43" formatCode="General">
                  <c:v>24</c:v>
                </c:pt>
                <c:pt idx="44" formatCode="General">
                  <c:v>8</c:v>
                </c:pt>
                <c:pt idx="45" formatCode="General">
                  <c:v>4</c:v>
                </c:pt>
                <c:pt idx="46" formatCode="General">
                  <c:v>2</c:v>
                </c:pt>
                <c:pt idx="47" formatCode="General">
                  <c:v>1</c:v>
                </c:pt>
                <c:pt idx="48" formatCode="General">
                  <c:v>0.5</c:v>
                </c:pt>
                <c:pt idx="49" formatCode="General">
                  <c:v>0</c:v>
                </c:pt>
              </c:numCache>
            </c:numRef>
          </c:xVal>
          <c:yVal>
            <c:numRef>
              <c:f>TET!$AG$3:$AG$52</c:f>
              <c:numCache>
                <c:formatCode>General</c:formatCode>
                <c:ptCount val="50"/>
                <c:pt idx="0">
                  <c:v>-59.847512260645317</c:v>
                </c:pt>
                <c:pt idx="1">
                  <c:v>-37.583982614649358</c:v>
                </c:pt>
                <c:pt idx="2">
                  <c:v>-15.320452968653512</c:v>
                </c:pt>
                <c:pt idx="3">
                  <c:v>6.9430766773424466</c:v>
                </c:pt>
                <c:pt idx="4">
                  <c:v>21.785429774673048</c:v>
                </c:pt>
                <c:pt idx="5">
                  <c:v>25.49601804900567</c:v>
                </c:pt>
                <c:pt idx="6">
                  <c:v>27.351312186171981</c:v>
                </c:pt>
                <c:pt idx="7">
                  <c:v>28.278959254755136</c:v>
                </c:pt>
                <c:pt idx="8">
                  <c:v>28.742782789046714</c:v>
                </c:pt>
                <c:pt idx="9">
                  <c:v>29.206606323338292</c:v>
                </c:pt>
                <c:pt idx="10">
                  <c:v>29.681166262010606</c:v>
                </c:pt>
                <c:pt idx="11">
                  <c:v>29.758461477813398</c:v>
                </c:pt>
                <c:pt idx="12">
                  <c:v>52.021991123809244</c:v>
                </c:pt>
                <c:pt idx="13">
                  <c:v>74.285520769805203</c:v>
                </c:pt>
                <c:pt idx="14">
                  <c:v>96.549050415801048</c:v>
                </c:pt>
                <c:pt idx="15">
                  <c:v>111.39140351313176</c:v>
                </c:pt>
                <c:pt idx="16">
                  <c:v>115.10199178746439</c:v>
                </c:pt>
                <c:pt idx="17">
                  <c:v>116.9572859246307</c:v>
                </c:pt>
                <c:pt idx="18">
                  <c:v>117.88493299321385</c:v>
                </c:pt>
                <c:pt idx="19">
                  <c:v>118.34875652750543</c:v>
                </c:pt>
                <c:pt idx="20">
                  <c:v>118.81258006179701</c:v>
                </c:pt>
                <c:pt idx="21">
                  <c:v>165.11763827515256</c:v>
                </c:pt>
                <c:pt idx="22">
                  <c:v>211.49999170431079</c:v>
                </c:pt>
                <c:pt idx="23">
                  <c:v>257.8823451334689</c:v>
                </c:pt>
                <c:pt idx="24">
                  <c:v>304.26469856262713</c:v>
                </c:pt>
                <c:pt idx="25">
                  <c:v>407.86579444662289</c:v>
                </c:pt>
                <c:pt idx="26">
                  <c:v>430.12932409261884</c:v>
                </c:pt>
                <c:pt idx="27">
                  <c:v>452.39285373861469</c:v>
                </c:pt>
                <c:pt idx="28">
                  <c:v>474.65638338461065</c:v>
                </c:pt>
                <c:pt idx="29">
                  <c:v>489.49873648194131</c:v>
                </c:pt>
                <c:pt idx="30">
                  <c:v>493.20932475627393</c:v>
                </c:pt>
                <c:pt idx="31">
                  <c:v>495.06461889344024</c:v>
                </c:pt>
                <c:pt idx="32">
                  <c:v>495.99226596202345</c:v>
                </c:pt>
                <c:pt idx="33">
                  <c:v>496.45608949631503</c:v>
                </c:pt>
                <c:pt idx="34">
                  <c:v>496.91991303060661</c:v>
                </c:pt>
                <c:pt idx="35">
                  <c:v>536.17646570841816</c:v>
                </c:pt>
                <c:pt idx="36">
                  <c:v>628.94117256673439</c:v>
                </c:pt>
                <c:pt idx="37">
                  <c:v>721.70587942505085</c:v>
                </c:pt>
                <c:pt idx="38">
                  <c:v>814.4705862833672</c:v>
                </c:pt>
                <c:pt idx="39">
                  <c:v>860.85293971252543</c:v>
                </c:pt>
                <c:pt idx="40">
                  <c:v>910.94588141601628</c:v>
                </c:pt>
                <c:pt idx="41">
                  <c:v>933.20941106201224</c:v>
                </c:pt>
                <c:pt idx="42">
                  <c:v>955.47294070800808</c:v>
                </c:pt>
                <c:pt idx="43">
                  <c:v>977.73647035400404</c:v>
                </c:pt>
                <c:pt idx="44">
                  <c:v>992.57882345133464</c:v>
                </c:pt>
                <c:pt idx="45">
                  <c:v>996.28941172566738</c:v>
                </c:pt>
                <c:pt idx="46">
                  <c:v>998.14470586283369</c:v>
                </c:pt>
                <c:pt idx="47">
                  <c:v>999.07235293141684</c:v>
                </c:pt>
                <c:pt idx="48">
                  <c:v>999.53617646570842</c:v>
                </c:pt>
                <c:pt idx="4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A9-8349-88B8-09972EA64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CIP!$AE$3:$AE$49</c:f>
              <c:numCache>
                <c:formatCode>0.00</c:formatCode>
                <c:ptCount val="47"/>
                <c:pt idx="0">
                  <c:v>1056.7903993601708</c:v>
                </c:pt>
                <c:pt idx="1">
                  <c:v>1032.7903993601708</c:v>
                </c:pt>
                <c:pt idx="2">
                  <c:v>1008.7903993601707</c:v>
                </c:pt>
                <c:pt idx="3">
                  <c:v>984.79039936017068</c:v>
                </c:pt>
                <c:pt idx="4">
                  <c:v>968.79039936017068</c:v>
                </c:pt>
                <c:pt idx="5">
                  <c:v>964.79039936017068</c:v>
                </c:pt>
                <c:pt idx="6">
                  <c:v>962.79039936017068</c:v>
                </c:pt>
                <c:pt idx="7">
                  <c:v>961.79039936017068</c:v>
                </c:pt>
                <c:pt idx="8">
                  <c:v>961.29039936017068</c:v>
                </c:pt>
                <c:pt idx="9">
                  <c:v>960.79039936017068</c:v>
                </c:pt>
                <c:pt idx="10">
                  <c:v>965.12585049842585</c:v>
                </c:pt>
                <c:pt idx="11">
                  <c:v>941.12585049842585</c:v>
                </c:pt>
                <c:pt idx="12">
                  <c:v>917.12585049842585</c:v>
                </c:pt>
                <c:pt idx="13">
                  <c:v>893.12585049842585</c:v>
                </c:pt>
                <c:pt idx="14">
                  <c:v>877.12585049842585</c:v>
                </c:pt>
                <c:pt idx="15">
                  <c:v>873.12585049842585</c:v>
                </c:pt>
                <c:pt idx="16">
                  <c:v>871.12585049842585</c:v>
                </c:pt>
                <c:pt idx="17">
                  <c:v>870.12585049842585</c:v>
                </c:pt>
                <c:pt idx="18">
                  <c:v>869.62585049842585</c:v>
                </c:pt>
                <c:pt idx="19" formatCode="General">
                  <c:v>869.12585049842585</c:v>
                </c:pt>
                <c:pt idx="20" formatCode="General">
                  <c:v>850</c:v>
                </c:pt>
                <c:pt idx="21" formatCode="General">
                  <c:v>800</c:v>
                </c:pt>
                <c:pt idx="22" formatCode="General">
                  <c:v>750</c:v>
                </c:pt>
                <c:pt idx="23">
                  <c:v>598.74713227009852</c:v>
                </c:pt>
                <c:pt idx="24">
                  <c:v>574.74713227009852</c:v>
                </c:pt>
                <c:pt idx="25">
                  <c:v>550.74713227009852</c:v>
                </c:pt>
                <c:pt idx="26">
                  <c:v>526.74713227009852</c:v>
                </c:pt>
                <c:pt idx="27">
                  <c:v>510.74713227009846</c:v>
                </c:pt>
                <c:pt idx="28">
                  <c:v>506.74713227009846</c:v>
                </c:pt>
                <c:pt idx="29">
                  <c:v>504.74713227009846</c:v>
                </c:pt>
                <c:pt idx="30">
                  <c:v>503.74713227009846</c:v>
                </c:pt>
                <c:pt idx="31">
                  <c:v>503.24713227009846</c:v>
                </c:pt>
                <c:pt idx="32" formatCode="General">
                  <c:v>502.74713227009846</c:v>
                </c:pt>
                <c:pt idx="33" formatCode="General">
                  <c:v>500</c:v>
                </c:pt>
                <c:pt idx="34" formatCode="General">
                  <c:v>450</c:v>
                </c:pt>
                <c:pt idx="35" formatCode="General">
                  <c:v>400</c:v>
                </c:pt>
                <c:pt idx="36" formatCode="General">
                  <c:v>350</c:v>
                </c:pt>
                <c:pt idx="37" formatCode="General">
                  <c:v>96</c:v>
                </c:pt>
                <c:pt idx="38" formatCode="General">
                  <c:v>72</c:v>
                </c:pt>
                <c:pt idx="39" formatCode="General">
                  <c:v>48</c:v>
                </c:pt>
                <c:pt idx="40" formatCode="General">
                  <c:v>24</c:v>
                </c:pt>
                <c:pt idx="41" formatCode="General">
                  <c:v>8</c:v>
                </c:pt>
                <c:pt idx="42" formatCode="General">
                  <c:v>4</c:v>
                </c:pt>
                <c:pt idx="43" formatCode="General">
                  <c:v>2</c:v>
                </c:pt>
                <c:pt idx="44" formatCode="General">
                  <c:v>1</c:v>
                </c:pt>
                <c:pt idx="45" formatCode="General">
                  <c:v>0.5</c:v>
                </c:pt>
                <c:pt idx="46" formatCode="General">
                  <c:v>0</c:v>
                </c:pt>
              </c:numCache>
            </c:numRef>
          </c:xVal>
          <c:yVal>
            <c:numRef>
              <c:f>CIP!$AF$3:$AF$49</c:f>
              <c:numCache>
                <c:formatCode>General</c:formatCode>
                <c:ptCount val="47"/>
                <c:pt idx="0">
                  <c:v>12.900642955957116</c:v>
                </c:pt>
                <c:pt idx="1">
                  <c:v>13.366080690874</c:v>
                </c:pt>
                <c:pt idx="2">
                  <c:v>14.113642933086055</c:v>
                </c:pt>
                <c:pt idx="3">
                  <c:v>15.2355776746763</c:v>
                </c:pt>
                <c:pt idx="4">
                  <c:v>15.742713032067201</c:v>
                </c:pt>
                <c:pt idx="5">
                  <c:v>17.45280568271939</c:v>
                </c:pt>
                <c:pt idx="6">
                  <c:v>18.336688916630802</c:v>
                </c:pt>
                <c:pt idx="7">
                  <c:v>18.776169361981264</c:v>
                </c:pt>
                <c:pt idx="8">
                  <c:v>19.532953842289441</c:v>
                </c:pt>
                <c:pt idx="9">
                  <c:v>20</c:v>
                </c:pt>
                <c:pt idx="10" formatCode="0.00">
                  <c:v>78.5751015643161</c:v>
                </c:pt>
                <c:pt idx="11" formatCode="0.00">
                  <c:v>80.944957214275334</c:v>
                </c:pt>
                <c:pt idx="12" formatCode="0.00">
                  <c:v>85.785528202308925</c:v>
                </c:pt>
                <c:pt idx="13" formatCode="0.00">
                  <c:v>90.130992685009304</c:v>
                </c:pt>
                <c:pt idx="14" formatCode="0.00">
                  <c:v>91.880338511911077</c:v>
                </c:pt>
                <c:pt idx="15" formatCode="0.00">
                  <c:v>94.294130407951613</c:v>
                </c:pt>
                <c:pt idx="16" formatCode="0.00">
                  <c:v>96.344314407980434</c:v>
                </c:pt>
                <c:pt idx="17" formatCode="0.00">
                  <c:v>96.987746658419823</c:v>
                </c:pt>
                <c:pt idx="18" formatCode="0.00">
                  <c:v>98.49918798693345</c:v>
                </c:pt>
                <c:pt idx="19">
                  <c:v>100</c:v>
                </c:pt>
                <c:pt idx="23" formatCode="0.00">
                  <c:v>423.40566345683936</c:v>
                </c:pt>
                <c:pt idx="24" formatCode="0.00">
                  <c:v>426.35101279493097</c:v>
                </c:pt>
                <c:pt idx="25" formatCode="0.00">
                  <c:v>427.68037424187315</c:v>
                </c:pt>
                <c:pt idx="26" formatCode="0.00">
                  <c:v>441.26588106245134</c:v>
                </c:pt>
                <c:pt idx="27" formatCode="0.00">
                  <c:v>443.45795666807544</c:v>
                </c:pt>
                <c:pt idx="28" formatCode="0.00">
                  <c:v>450.54782489200034</c:v>
                </c:pt>
                <c:pt idx="29" formatCode="0.00">
                  <c:v>458.12465455313531</c:v>
                </c:pt>
                <c:pt idx="30" formatCode="0.00">
                  <c:v>469.37429622742735</c:v>
                </c:pt>
                <c:pt idx="31" formatCode="0.00">
                  <c:v>477.92158263004632</c:v>
                </c:pt>
                <c:pt idx="32" formatCode="0.00">
                  <c:v>500</c:v>
                </c:pt>
                <c:pt idx="37">
                  <c:v>927.07106604840681</c:v>
                </c:pt>
                <c:pt idx="38">
                  <c:v>931.01249711478238</c:v>
                </c:pt>
                <c:pt idx="39">
                  <c:v>933.84265073144491</c:v>
                </c:pt>
                <c:pt idx="40">
                  <c:v>939.59238825164505</c:v>
                </c:pt>
                <c:pt idx="41">
                  <c:v>950.59904732465202</c:v>
                </c:pt>
                <c:pt idx="42">
                  <c:v>958.2297981109981</c:v>
                </c:pt>
                <c:pt idx="43">
                  <c:v>964.26234493341826</c:v>
                </c:pt>
                <c:pt idx="44">
                  <c:v>967.10167376106199</c:v>
                </c:pt>
                <c:pt idx="45">
                  <c:v>979.826634289955</c:v>
                </c:pt>
                <c:pt idx="4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6-FD43-B7A5-0ACE69516981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</c:dPt>
          <c:xVal>
            <c:numRef>
              <c:f>CIP!$AE$3:$AE$49</c:f>
              <c:numCache>
                <c:formatCode>0.00</c:formatCode>
                <c:ptCount val="47"/>
                <c:pt idx="0">
                  <c:v>1056.7903993601708</c:v>
                </c:pt>
                <c:pt idx="1">
                  <c:v>1032.7903993601708</c:v>
                </c:pt>
                <c:pt idx="2">
                  <c:v>1008.7903993601707</c:v>
                </c:pt>
                <c:pt idx="3">
                  <c:v>984.79039936017068</c:v>
                </c:pt>
                <c:pt idx="4">
                  <c:v>968.79039936017068</c:v>
                </c:pt>
                <c:pt idx="5">
                  <c:v>964.79039936017068</c:v>
                </c:pt>
                <c:pt idx="6">
                  <c:v>962.79039936017068</c:v>
                </c:pt>
                <c:pt idx="7">
                  <c:v>961.79039936017068</c:v>
                </c:pt>
                <c:pt idx="8">
                  <c:v>961.29039936017068</c:v>
                </c:pt>
                <c:pt idx="9">
                  <c:v>960.79039936017068</c:v>
                </c:pt>
                <c:pt idx="10">
                  <c:v>965.12585049842585</c:v>
                </c:pt>
                <c:pt idx="11">
                  <c:v>941.12585049842585</c:v>
                </c:pt>
                <c:pt idx="12">
                  <c:v>917.12585049842585</c:v>
                </c:pt>
                <c:pt idx="13">
                  <c:v>893.12585049842585</c:v>
                </c:pt>
                <c:pt idx="14">
                  <c:v>877.12585049842585</c:v>
                </c:pt>
                <c:pt idx="15">
                  <c:v>873.12585049842585</c:v>
                </c:pt>
                <c:pt idx="16">
                  <c:v>871.12585049842585</c:v>
                </c:pt>
                <c:pt idx="17">
                  <c:v>870.12585049842585</c:v>
                </c:pt>
                <c:pt idx="18">
                  <c:v>869.62585049842585</c:v>
                </c:pt>
                <c:pt idx="19" formatCode="General">
                  <c:v>869.12585049842585</c:v>
                </c:pt>
                <c:pt idx="20" formatCode="General">
                  <c:v>850</c:v>
                </c:pt>
                <c:pt idx="21" formatCode="General">
                  <c:v>800</c:v>
                </c:pt>
                <c:pt idx="22" formatCode="General">
                  <c:v>750</c:v>
                </c:pt>
                <c:pt idx="23">
                  <c:v>598.74713227009852</c:v>
                </c:pt>
                <c:pt idx="24">
                  <c:v>574.74713227009852</c:v>
                </c:pt>
                <c:pt idx="25">
                  <c:v>550.74713227009852</c:v>
                </c:pt>
                <c:pt idx="26">
                  <c:v>526.74713227009852</c:v>
                </c:pt>
                <c:pt idx="27">
                  <c:v>510.74713227009846</c:v>
                </c:pt>
                <c:pt idx="28">
                  <c:v>506.74713227009846</c:v>
                </c:pt>
                <c:pt idx="29">
                  <c:v>504.74713227009846</c:v>
                </c:pt>
                <c:pt idx="30">
                  <c:v>503.74713227009846</c:v>
                </c:pt>
                <c:pt idx="31">
                  <c:v>503.24713227009846</c:v>
                </c:pt>
                <c:pt idx="32" formatCode="General">
                  <c:v>502.74713227009846</c:v>
                </c:pt>
                <c:pt idx="33" formatCode="General">
                  <c:v>500</c:v>
                </c:pt>
                <c:pt idx="34" formatCode="General">
                  <c:v>450</c:v>
                </c:pt>
                <c:pt idx="35" formatCode="General">
                  <c:v>400</c:v>
                </c:pt>
                <c:pt idx="36" formatCode="General">
                  <c:v>350</c:v>
                </c:pt>
                <c:pt idx="37" formatCode="General">
                  <c:v>96</c:v>
                </c:pt>
                <c:pt idx="38" formatCode="General">
                  <c:v>72</c:v>
                </c:pt>
                <c:pt idx="39" formatCode="General">
                  <c:v>48</c:v>
                </c:pt>
                <c:pt idx="40" formatCode="General">
                  <c:v>24</c:v>
                </c:pt>
                <c:pt idx="41" formatCode="General">
                  <c:v>8</c:v>
                </c:pt>
                <c:pt idx="42" formatCode="General">
                  <c:v>4</c:v>
                </c:pt>
                <c:pt idx="43" formatCode="General">
                  <c:v>2</c:v>
                </c:pt>
                <c:pt idx="44" formatCode="General">
                  <c:v>1</c:v>
                </c:pt>
                <c:pt idx="45" formatCode="General">
                  <c:v>0.5</c:v>
                </c:pt>
                <c:pt idx="46" formatCode="General">
                  <c:v>0</c:v>
                </c:pt>
              </c:numCache>
            </c:numRef>
          </c:xVal>
          <c:yVal>
            <c:numRef>
              <c:f>CIP!$AG$3:$AG$49</c:f>
              <c:numCache>
                <c:formatCode>General</c:formatCode>
                <c:ptCount val="47"/>
                <c:pt idx="0">
                  <c:v>-65.935370945830982</c:v>
                </c:pt>
                <c:pt idx="1">
                  <c:v>-41.727686131331666</c:v>
                </c:pt>
                <c:pt idx="2">
                  <c:v>-17.520001316832122</c:v>
                </c:pt>
                <c:pt idx="3">
                  <c:v>6.6876834976673081</c:v>
                </c:pt>
                <c:pt idx="4">
                  <c:v>22.826140040666814</c:v>
                </c:pt>
                <c:pt idx="5">
                  <c:v>26.860754176416776</c:v>
                </c:pt>
                <c:pt idx="6">
                  <c:v>28.878061244291644</c:v>
                </c:pt>
                <c:pt idx="7">
                  <c:v>29.886714778229134</c:v>
                </c:pt>
                <c:pt idx="8">
                  <c:v>30.391041545197936</c:v>
                </c:pt>
                <c:pt idx="9">
                  <c:v>30.895368312166624</c:v>
                </c:pt>
                <c:pt idx="10">
                  <c:v>26.522400200352308</c:v>
                </c:pt>
                <c:pt idx="11">
                  <c:v>50.730085014851738</c:v>
                </c:pt>
                <c:pt idx="12">
                  <c:v>74.937769829351055</c:v>
                </c:pt>
                <c:pt idx="13">
                  <c:v>99.145454643850485</c:v>
                </c:pt>
                <c:pt idx="14">
                  <c:v>115.2839111868501</c:v>
                </c:pt>
                <c:pt idx="15">
                  <c:v>119.31852532259995</c:v>
                </c:pt>
                <c:pt idx="16">
                  <c:v>121.33583239047493</c:v>
                </c:pt>
                <c:pt idx="17">
                  <c:v>122.34448592441242</c:v>
                </c:pt>
                <c:pt idx="18">
                  <c:v>122.84881269138111</c:v>
                </c:pt>
                <c:pt idx="19">
                  <c:v>123.3531394583498</c:v>
                </c:pt>
                <c:pt idx="20">
                  <c:v>142.64449615314686</c:v>
                </c:pt>
                <c:pt idx="21">
                  <c:v>193.07717285002059</c:v>
                </c:pt>
                <c:pt idx="22">
                  <c:v>243.50984954689432</c:v>
                </c:pt>
                <c:pt idx="23">
                  <c:v>396.07158910083683</c:v>
                </c:pt>
                <c:pt idx="24">
                  <c:v>420.27927391533615</c:v>
                </c:pt>
                <c:pt idx="25">
                  <c:v>444.48695872983558</c:v>
                </c:pt>
                <c:pt idx="26">
                  <c:v>468.69464354433489</c:v>
                </c:pt>
                <c:pt idx="27">
                  <c:v>484.83310008733463</c:v>
                </c:pt>
                <c:pt idx="28">
                  <c:v>488.86771422308448</c:v>
                </c:pt>
                <c:pt idx="29">
                  <c:v>490.88502129095946</c:v>
                </c:pt>
                <c:pt idx="30">
                  <c:v>491.89367482489689</c:v>
                </c:pt>
                <c:pt idx="31">
                  <c:v>492.39800159186564</c:v>
                </c:pt>
                <c:pt idx="32">
                  <c:v>492.90232835883438</c:v>
                </c:pt>
                <c:pt idx="33">
                  <c:v>495.6732330312629</c:v>
                </c:pt>
                <c:pt idx="34">
                  <c:v>546.10590972813657</c:v>
                </c:pt>
                <c:pt idx="35">
                  <c:v>596.53858642501029</c:v>
                </c:pt>
                <c:pt idx="36">
                  <c:v>646.97126312188402</c:v>
                </c:pt>
                <c:pt idx="37">
                  <c:v>903.16926074200251</c:v>
                </c:pt>
                <c:pt idx="38">
                  <c:v>927.37694555650182</c:v>
                </c:pt>
                <c:pt idx="39">
                  <c:v>951.58463037100125</c:v>
                </c:pt>
                <c:pt idx="40">
                  <c:v>975.79231518550057</c:v>
                </c:pt>
                <c:pt idx="41">
                  <c:v>991.93077172850019</c:v>
                </c:pt>
                <c:pt idx="42">
                  <c:v>995.96538586425015</c:v>
                </c:pt>
                <c:pt idx="43">
                  <c:v>997.98269293212502</c:v>
                </c:pt>
                <c:pt idx="44">
                  <c:v>998.99134646606251</c:v>
                </c:pt>
                <c:pt idx="45">
                  <c:v>999.49567323303131</c:v>
                </c:pt>
                <c:pt idx="4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A6-FD43-B7A5-0ACE6951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36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449-3349-A454-61E5171F3370}"/>
              </c:ext>
            </c:extLst>
          </c:dPt>
          <c:xVal>
            <c:numRef>
              <c:f>SDZ!$AE$3:$AE$54</c:f>
              <c:numCache>
                <c:formatCode>0.00</c:formatCode>
                <c:ptCount val="52"/>
                <c:pt idx="0">
                  <c:v>2036.7704304862871</c:v>
                </c:pt>
                <c:pt idx="1">
                  <c:v>2012.7704304862871</c:v>
                </c:pt>
                <c:pt idx="2">
                  <c:v>1988.7704304862871</c:v>
                </c:pt>
                <c:pt idx="3">
                  <c:v>1964.7704304862871</c:v>
                </c:pt>
                <c:pt idx="4">
                  <c:v>1948.7704304862871</c:v>
                </c:pt>
                <c:pt idx="5">
                  <c:v>1944.7704304862871</c:v>
                </c:pt>
                <c:pt idx="6">
                  <c:v>1942.7704304862871</c:v>
                </c:pt>
                <c:pt idx="7">
                  <c:v>1941.7704304862871</c:v>
                </c:pt>
                <c:pt idx="8">
                  <c:v>1941.2704304862871</c:v>
                </c:pt>
                <c:pt idx="9">
                  <c:v>1940.7704304862871</c:v>
                </c:pt>
                <c:pt idx="10" formatCode="General">
                  <c:v>1940</c:v>
                </c:pt>
                <c:pt idx="11" formatCode="General">
                  <c:v>1900</c:v>
                </c:pt>
                <c:pt idx="12">
                  <c:v>1864.242537715036</c:v>
                </c:pt>
                <c:pt idx="13">
                  <c:v>1840.242537715036</c:v>
                </c:pt>
                <c:pt idx="14">
                  <c:v>1816.242537715036</c:v>
                </c:pt>
                <c:pt idx="15">
                  <c:v>1792.242537715036</c:v>
                </c:pt>
                <c:pt idx="16">
                  <c:v>1776.242537715036</c:v>
                </c:pt>
                <c:pt idx="17">
                  <c:v>1772.242537715036</c:v>
                </c:pt>
                <c:pt idx="18">
                  <c:v>1770.242537715036</c:v>
                </c:pt>
                <c:pt idx="19">
                  <c:v>1769.242537715036</c:v>
                </c:pt>
                <c:pt idx="20">
                  <c:v>1768.742537715036</c:v>
                </c:pt>
                <c:pt idx="21">
                  <c:v>1768.242537715036</c:v>
                </c:pt>
                <c:pt idx="22" formatCode="General">
                  <c:v>1700</c:v>
                </c:pt>
                <c:pt idx="23" formatCode="General">
                  <c:v>1600</c:v>
                </c:pt>
                <c:pt idx="24" formatCode="General">
                  <c:v>1400</c:v>
                </c:pt>
                <c:pt idx="25" formatCode="General">
                  <c:v>1200</c:v>
                </c:pt>
                <c:pt idx="26">
                  <c:v>1077.2145370129958</c:v>
                </c:pt>
                <c:pt idx="27">
                  <c:v>1053.2145370129958</c:v>
                </c:pt>
                <c:pt idx="28">
                  <c:v>1029.2145370129958</c:v>
                </c:pt>
                <c:pt idx="29">
                  <c:v>1005.2145370129958</c:v>
                </c:pt>
                <c:pt idx="30">
                  <c:v>989.21453701299583</c:v>
                </c:pt>
                <c:pt idx="31">
                  <c:v>985.21453701299583</c:v>
                </c:pt>
                <c:pt idx="32">
                  <c:v>983.21453701299583</c:v>
                </c:pt>
                <c:pt idx="33">
                  <c:v>982.21453701299583</c:v>
                </c:pt>
                <c:pt idx="34">
                  <c:v>981.71453701299583</c:v>
                </c:pt>
                <c:pt idx="35" formatCode="General">
                  <c:v>981.21453701299583</c:v>
                </c:pt>
                <c:pt idx="36" formatCode="General">
                  <c:v>800</c:v>
                </c:pt>
                <c:pt idx="37" formatCode="General">
                  <c:v>600</c:v>
                </c:pt>
                <c:pt idx="38" formatCode="General">
                  <c:v>400</c:v>
                </c:pt>
                <c:pt idx="39" formatCode="General">
                  <c:v>300</c:v>
                </c:pt>
                <c:pt idx="40" formatCode="General">
                  <c:v>200</c:v>
                </c:pt>
                <c:pt idx="41" formatCode="General">
                  <c:v>100</c:v>
                </c:pt>
                <c:pt idx="42" formatCode="General">
                  <c:v>96</c:v>
                </c:pt>
                <c:pt idx="43" formatCode="General">
                  <c:v>72</c:v>
                </c:pt>
                <c:pt idx="44" formatCode="General">
                  <c:v>48</c:v>
                </c:pt>
                <c:pt idx="45" formatCode="General">
                  <c:v>24</c:v>
                </c:pt>
                <c:pt idx="46" formatCode="General">
                  <c:v>8</c:v>
                </c:pt>
                <c:pt idx="47" formatCode="General">
                  <c:v>4</c:v>
                </c:pt>
                <c:pt idx="48" formatCode="General">
                  <c:v>2</c:v>
                </c:pt>
                <c:pt idx="49" formatCode="General">
                  <c:v>1</c:v>
                </c:pt>
                <c:pt idx="50" formatCode="General">
                  <c:v>0.5</c:v>
                </c:pt>
                <c:pt idx="51" formatCode="General">
                  <c:v>0</c:v>
                </c:pt>
              </c:numCache>
            </c:numRef>
          </c:xVal>
          <c:yVal>
            <c:numRef>
              <c:f>SDZ!$AF$3:$AF$54</c:f>
              <c:numCache>
                <c:formatCode>General</c:formatCode>
                <c:ptCount val="52"/>
                <c:pt idx="0">
                  <c:v>17.497852900000002</c:v>
                </c:pt>
                <c:pt idx="1">
                  <c:v>17.7439459</c:v>
                </c:pt>
                <c:pt idx="2">
                  <c:v>18.133662000000001</c:v>
                </c:pt>
                <c:pt idx="3">
                  <c:v>18.398347099999999</c:v>
                </c:pt>
                <c:pt idx="4">
                  <c:v>18.758074400000002</c:v>
                </c:pt>
                <c:pt idx="5">
                  <c:v>19.425508099999998</c:v>
                </c:pt>
                <c:pt idx="6">
                  <c:v>19.558585699999998</c:v>
                </c:pt>
                <c:pt idx="7">
                  <c:v>19.736875699999999</c:v>
                </c:pt>
                <c:pt idx="8">
                  <c:v>19.875288099999999</c:v>
                </c:pt>
                <c:pt idx="9">
                  <c:v>20</c:v>
                </c:pt>
                <c:pt idx="12">
                  <c:v>93.3369655591369</c:v>
                </c:pt>
                <c:pt idx="13">
                  <c:v>94.02882804843567</c:v>
                </c:pt>
                <c:pt idx="14">
                  <c:v>94.582759010747324</c:v>
                </c:pt>
                <c:pt idx="15">
                  <c:v>95.190525318715331</c:v>
                </c:pt>
                <c:pt idx="16">
                  <c:v>95.935757088365492</c:v>
                </c:pt>
                <c:pt idx="17">
                  <c:v>96.24656911620967</c:v>
                </c:pt>
                <c:pt idx="18">
                  <c:v>96.656730318851999</c:v>
                </c:pt>
                <c:pt idx="19">
                  <c:v>97.650941722693162</c:v>
                </c:pt>
                <c:pt idx="20">
                  <c:v>98.601824535841317</c:v>
                </c:pt>
                <c:pt idx="21">
                  <c:v>100</c:v>
                </c:pt>
                <c:pt idx="26" formatCode="0.00">
                  <c:v>472.08019030581568</c:v>
                </c:pt>
                <c:pt idx="27" formatCode="0.00">
                  <c:v>475.14224156914952</c:v>
                </c:pt>
                <c:pt idx="28" formatCode="0.00">
                  <c:v>479.61417143928816</c:v>
                </c:pt>
                <c:pt idx="29" formatCode="0.00">
                  <c:v>483.20815308609525</c:v>
                </c:pt>
                <c:pt idx="30" formatCode="0.00">
                  <c:v>487.33877823785434</c:v>
                </c:pt>
                <c:pt idx="31" formatCode="0.00">
                  <c:v>490.19948281785082</c:v>
                </c:pt>
                <c:pt idx="32" formatCode="0.00">
                  <c:v>491.80559404476304</c:v>
                </c:pt>
                <c:pt idx="33" formatCode="0.00">
                  <c:v>495.73463994764529</c:v>
                </c:pt>
                <c:pt idx="34" formatCode="0.00">
                  <c:v>497.93012121843049</c:v>
                </c:pt>
                <c:pt idx="35" formatCode="0.00">
                  <c:v>500</c:v>
                </c:pt>
                <c:pt idx="42">
                  <c:v>960.60539700000004</c:v>
                </c:pt>
                <c:pt idx="43">
                  <c:v>963.605502</c:v>
                </c:pt>
                <c:pt idx="44">
                  <c:v>968.97926199999995</c:v>
                </c:pt>
                <c:pt idx="45">
                  <c:v>973.21698000000004</c:v>
                </c:pt>
                <c:pt idx="46">
                  <c:v>974.07106199999998</c:v>
                </c:pt>
                <c:pt idx="47">
                  <c:v>981.45145600000001</c:v>
                </c:pt>
                <c:pt idx="48">
                  <c:v>985.35646399999996</c:v>
                </c:pt>
                <c:pt idx="49">
                  <c:v>996.92844700000001</c:v>
                </c:pt>
                <c:pt idx="50">
                  <c:v>998.40620899999999</c:v>
                </c:pt>
                <c:pt idx="51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9-3349-A454-61E5171F3370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449-3349-A454-61E5171F3370}"/>
              </c:ext>
            </c:extLst>
          </c:dPt>
          <c:xVal>
            <c:numRef>
              <c:f>SDZ!$AE$3:$AE$54</c:f>
              <c:numCache>
                <c:formatCode>0.00</c:formatCode>
                <c:ptCount val="52"/>
                <c:pt idx="0">
                  <c:v>2036.7704304862871</c:v>
                </c:pt>
                <c:pt idx="1">
                  <c:v>2012.7704304862871</c:v>
                </c:pt>
                <c:pt idx="2">
                  <c:v>1988.7704304862871</c:v>
                </c:pt>
                <c:pt idx="3">
                  <c:v>1964.7704304862871</c:v>
                </c:pt>
                <c:pt idx="4">
                  <c:v>1948.7704304862871</c:v>
                </c:pt>
                <c:pt idx="5">
                  <c:v>1944.7704304862871</c:v>
                </c:pt>
                <c:pt idx="6">
                  <c:v>1942.7704304862871</c:v>
                </c:pt>
                <c:pt idx="7">
                  <c:v>1941.7704304862871</c:v>
                </c:pt>
                <c:pt idx="8">
                  <c:v>1941.2704304862871</c:v>
                </c:pt>
                <c:pt idx="9">
                  <c:v>1940.7704304862871</c:v>
                </c:pt>
                <c:pt idx="10" formatCode="General">
                  <c:v>1940</c:v>
                </c:pt>
                <c:pt idx="11" formatCode="General">
                  <c:v>1900</c:v>
                </c:pt>
                <c:pt idx="12">
                  <c:v>1864.242537715036</c:v>
                </c:pt>
                <c:pt idx="13">
                  <c:v>1840.242537715036</c:v>
                </c:pt>
                <c:pt idx="14">
                  <c:v>1816.242537715036</c:v>
                </c:pt>
                <c:pt idx="15">
                  <c:v>1792.242537715036</c:v>
                </c:pt>
                <c:pt idx="16">
                  <c:v>1776.242537715036</c:v>
                </c:pt>
                <c:pt idx="17">
                  <c:v>1772.242537715036</c:v>
                </c:pt>
                <c:pt idx="18">
                  <c:v>1770.242537715036</c:v>
                </c:pt>
                <c:pt idx="19">
                  <c:v>1769.242537715036</c:v>
                </c:pt>
                <c:pt idx="20">
                  <c:v>1768.742537715036</c:v>
                </c:pt>
                <c:pt idx="21">
                  <c:v>1768.242537715036</c:v>
                </c:pt>
                <c:pt idx="22" formatCode="General">
                  <c:v>1700</c:v>
                </c:pt>
                <c:pt idx="23" formatCode="General">
                  <c:v>1600</c:v>
                </c:pt>
                <c:pt idx="24" formatCode="General">
                  <c:v>1400</c:v>
                </c:pt>
                <c:pt idx="25" formatCode="General">
                  <c:v>1200</c:v>
                </c:pt>
                <c:pt idx="26">
                  <c:v>1077.2145370129958</c:v>
                </c:pt>
                <c:pt idx="27">
                  <c:v>1053.2145370129958</c:v>
                </c:pt>
                <c:pt idx="28">
                  <c:v>1029.2145370129958</c:v>
                </c:pt>
                <c:pt idx="29">
                  <c:v>1005.2145370129958</c:v>
                </c:pt>
                <c:pt idx="30">
                  <c:v>989.21453701299583</c:v>
                </c:pt>
                <c:pt idx="31">
                  <c:v>985.21453701299583</c:v>
                </c:pt>
                <c:pt idx="32">
                  <c:v>983.21453701299583</c:v>
                </c:pt>
                <c:pt idx="33">
                  <c:v>982.21453701299583</c:v>
                </c:pt>
                <c:pt idx="34">
                  <c:v>981.71453701299583</c:v>
                </c:pt>
                <c:pt idx="35" formatCode="General">
                  <c:v>981.21453701299583</c:v>
                </c:pt>
                <c:pt idx="36" formatCode="General">
                  <c:v>800</c:v>
                </c:pt>
                <c:pt idx="37" formatCode="General">
                  <c:v>600</c:v>
                </c:pt>
                <c:pt idx="38" formatCode="General">
                  <c:v>400</c:v>
                </c:pt>
                <c:pt idx="39" formatCode="General">
                  <c:v>300</c:v>
                </c:pt>
                <c:pt idx="40" formatCode="General">
                  <c:v>200</c:v>
                </c:pt>
                <c:pt idx="41" formatCode="General">
                  <c:v>100</c:v>
                </c:pt>
                <c:pt idx="42" formatCode="General">
                  <c:v>96</c:v>
                </c:pt>
                <c:pt idx="43" formatCode="General">
                  <c:v>72</c:v>
                </c:pt>
                <c:pt idx="44" formatCode="General">
                  <c:v>48</c:v>
                </c:pt>
                <c:pt idx="45" formatCode="General">
                  <c:v>24</c:v>
                </c:pt>
                <c:pt idx="46" formatCode="General">
                  <c:v>8</c:v>
                </c:pt>
                <c:pt idx="47" formatCode="General">
                  <c:v>4</c:v>
                </c:pt>
                <c:pt idx="48" formatCode="General">
                  <c:v>2</c:v>
                </c:pt>
                <c:pt idx="49" formatCode="General">
                  <c:v>1</c:v>
                </c:pt>
                <c:pt idx="50" formatCode="General">
                  <c:v>0.5</c:v>
                </c:pt>
                <c:pt idx="51" formatCode="General">
                  <c:v>0</c:v>
                </c:pt>
              </c:numCache>
            </c:numRef>
          </c:xVal>
          <c:yVal>
            <c:numRef>
              <c:f>SDZ!$AG$3:$AG$54</c:f>
              <c:numCache>
                <c:formatCode>General</c:formatCode>
                <c:ptCount val="52"/>
                <c:pt idx="0">
                  <c:v>-22.505178781026984</c:v>
                </c:pt>
                <c:pt idx="1">
                  <c:v>-10.456631765895054</c:v>
                </c:pt>
                <c:pt idx="2">
                  <c:v>1.5919152492369903</c:v>
                </c:pt>
                <c:pt idx="3">
                  <c:v>13.640462264368921</c:v>
                </c:pt>
                <c:pt idx="4">
                  <c:v>21.672826941123617</c:v>
                </c:pt>
                <c:pt idx="5">
                  <c:v>23.680918110312291</c:v>
                </c:pt>
                <c:pt idx="6">
                  <c:v>24.684963694906628</c:v>
                </c:pt>
                <c:pt idx="7">
                  <c:v>25.18698648720374</c:v>
                </c:pt>
                <c:pt idx="8">
                  <c:v>25.437997883352296</c:v>
                </c:pt>
                <c:pt idx="9">
                  <c:v>25.689009279500965</c:v>
                </c:pt>
                <c:pt idx="10">
                  <c:v>26.075782943497643</c:v>
                </c:pt>
                <c:pt idx="11">
                  <c:v>46.15669463538427</c:v>
                </c:pt>
                <c:pt idx="12">
                  <c:v>64.107755697142579</c:v>
                </c:pt>
                <c:pt idx="13">
                  <c:v>76.15630271227451</c:v>
                </c:pt>
                <c:pt idx="14">
                  <c:v>88.204849727406554</c:v>
                </c:pt>
                <c:pt idx="15">
                  <c:v>100.25339674253848</c:v>
                </c:pt>
                <c:pt idx="16">
                  <c:v>108.28576141929318</c:v>
                </c:pt>
                <c:pt idx="17">
                  <c:v>110.29385258848185</c:v>
                </c:pt>
                <c:pt idx="18">
                  <c:v>111.29789817307619</c:v>
                </c:pt>
                <c:pt idx="19">
                  <c:v>111.7999209653733</c:v>
                </c:pt>
                <c:pt idx="20">
                  <c:v>112.05093236152186</c:v>
                </c:pt>
                <c:pt idx="21">
                  <c:v>112.30194375767053</c:v>
                </c:pt>
                <c:pt idx="22">
                  <c:v>146.56125309481752</c:v>
                </c:pt>
                <c:pt idx="23">
                  <c:v>196.76353232453414</c:v>
                </c:pt>
                <c:pt idx="24">
                  <c:v>297.16809078396739</c:v>
                </c:pt>
                <c:pt idx="25">
                  <c:v>397.57264924340063</c:v>
                </c:pt>
                <c:pt idx="26">
                  <c:v>459.21375022563677</c:v>
                </c:pt>
                <c:pt idx="27">
                  <c:v>471.2622972407687</c:v>
                </c:pt>
                <c:pt idx="28">
                  <c:v>483.31084425590075</c:v>
                </c:pt>
                <c:pt idx="29">
                  <c:v>495.35939127103273</c:v>
                </c:pt>
                <c:pt idx="30">
                  <c:v>503.39175594778737</c:v>
                </c:pt>
                <c:pt idx="31">
                  <c:v>505.39984711697605</c:v>
                </c:pt>
                <c:pt idx="32">
                  <c:v>506.40389270157038</c:v>
                </c:pt>
                <c:pt idx="33">
                  <c:v>506.90591549386755</c:v>
                </c:pt>
                <c:pt idx="34">
                  <c:v>507.15692689001611</c:v>
                </c:pt>
                <c:pt idx="35">
                  <c:v>507.40793828616472</c:v>
                </c:pt>
                <c:pt idx="36">
                  <c:v>598.38176616226701</c:v>
                </c:pt>
                <c:pt idx="37">
                  <c:v>698.78632462170026</c:v>
                </c:pt>
                <c:pt idx="38">
                  <c:v>799.19088308113351</c:v>
                </c:pt>
                <c:pt idx="39">
                  <c:v>849.39316231085013</c:v>
                </c:pt>
                <c:pt idx="40">
                  <c:v>899.59544154056675</c:v>
                </c:pt>
                <c:pt idx="41">
                  <c:v>949.79772077028338</c:v>
                </c:pt>
                <c:pt idx="42">
                  <c:v>951.80581193947205</c:v>
                </c:pt>
                <c:pt idx="43">
                  <c:v>963.85435895460409</c:v>
                </c:pt>
                <c:pt idx="44">
                  <c:v>975.90290596973603</c:v>
                </c:pt>
                <c:pt idx="45">
                  <c:v>987.95145298486796</c:v>
                </c:pt>
                <c:pt idx="46">
                  <c:v>995.98381766162265</c:v>
                </c:pt>
                <c:pt idx="47">
                  <c:v>997.99190883081133</c:v>
                </c:pt>
                <c:pt idx="48">
                  <c:v>998.99595441540566</c:v>
                </c:pt>
                <c:pt idx="49">
                  <c:v>999.49797720770289</c:v>
                </c:pt>
                <c:pt idx="50">
                  <c:v>999.74898860385144</c:v>
                </c:pt>
                <c:pt idx="51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49-3349-A454-61E5171F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2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4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692149</xdr:colOff>
      <xdr:row>1</xdr:row>
      <xdr:rowOff>101599</xdr:rowOff>
    </xdr:from>
    <xdr:to>
      <xdr:col>44</xdr:col>
      <xdr:colOff>673100</xdr:colOff>
      <xdr:row>23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40CF92-3FB0-3F4C-81F5-928637EC2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692149</xdr:colOff>
      <xdr:row>1</xdr:row>
      <xdr:rowOff>101599</xdr:rowOff>
    </xdr:from>
    <xdr:to>
      <xdr:col>44</xdr:col>
      <xdr:colOff>673100</xdr:colOff>
      <xdr:row>23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531A89-ECCC-2F49-A6AE-7A83A482A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53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A1690241-157D-7842-92A5-9D8C3853B845}"/>
                </a:ext>
              </a:extLst>
            </xdr:cNvPr>
            <xdr:cNvSpPr txBox="1"/>
          </xdr:nvSpPr>
          <xdr:spPr>
            <a:xfrm>
              <a:off x="27092275" y="11353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A1690241-157D-7842-92A5-9D8C3853B845}"/>
                </a:ext>
              </a:extLst>
            </xdr:cNvPr>
            <xdr:cNvSpPr txBox="1"/>
          </xdr:nvSpPr>
          <xdr:spPr>
            <a:xfrm>
              <a:off x="27092275" y="11544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F3C8E49-F458-0D45-81CC-69DB60744B0F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F3C8E49-F458-0D45-81CC-69DB60744B0F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E4C29C-BE97-2243-A818-270BEA5AB525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E4C29C-BE97-2243-A818-270BEA5AB525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129D2F9-3A68-C840-8F4A-4E0AA2928B4F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129D2F9-3A68-C840-8F4A-4E0AA2928B4F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D1CC2E1-865D-D846-9151-CC3D0BE59C6C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D1CC2E1-865D-D846-9151-CC3D0BE59C6C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4505219-9D06-A74B-A2C9-C39BE4337770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4505219-9D06-A74B-A2C9-C39BE4337770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EB08425E-416A-1E4E-BF56-24D497CFE63F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EB08425E-416A-1E4E-BF56-24D497CFE63F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30</xdr:col>
      <xdr:colOff>723900</xdr:colOff>
      <xdr:row>53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AD12A33-DEDB-B148-9FC9-5FE7DC09306F}"/>
                </a:ext>
              </a:extLst>
            </xdr:cNvPr>
            <xdr:cNvSpPr txBox="1"/>
          </xdr:nvSpPr>
          <xdr:spPr>
            <a:xfrm>
              <a:off x="27092275" y="11353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AD12A33-DEDB-B148-9FC9-5FE7DC09306F}"/>
                </a:ext>
              </a:extLst>
            </xdr:cNvPr>
            <xdr:cNvSpPr txBox="1"/>
          </xdr:nvSpPr>
          <xdr:spPr>
            <a:xfrm>
              <a:off x="27092275" y="11544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692149</xdr:colOff>
      <xdr:row>1</xdr:row>
      <xdr:rowOff>101599</xdr:rowOff>
    </xdr:from>
    <xdr:to>
      <xdr:col>44</xdr:col>
      <xdr:colOff>673100</xdr:colOff>
      <xdr:row>23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A6DFF9-F499-D641-8949-460F63FDA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58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23809A4-A5ED-1B4D-9A5F-61C8F84F5DF1}"/>
                </a:ext>
              </a:extLst>
            </xdr:cNvPr>
            <xdr:cNvSpPr txBox="1"/>
          </xdr:nvSpPr>
          <xdr:spPr>
            <a:xfrm>
              <a:off x="27092275" y="124015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23809A4-A5ED-1B4D-9A5F-61C8F84F5DF1}"/>
                </a:ext>
              </a:extLst>
            </xdr:cNvPr>
            <xdr:cNvSpPr txBox="1"/>
          </xdr:nvSpPr>
          <xdr:spPr>
            <a:xfrm>
              <a:off x="27178000" y="11950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229B3F05-9A9B-754E-B205-DC792E6F083C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229B3F05-9A9B-754E-B205-DC792E6F083C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2AE422B5-D70A-634E-B08B-D1B613794B8B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2AE422B5-D70A-634E-B08B-D1B613794B8B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58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841DD84-4262-2342-A4F3-2B6C482106A2}"/>
                </a:ext>
              </a:extLst>
            </xdr:cNvPr>
            <xdr:cNvSpPr txBox="1"/>
          </xdr:nvSpPr>
          <xdr:spPr>
            <a:xfrm>
              <a:off x="18361025" y="1238567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841DD84-4262-2342-A4F3-2B6C482106A2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5CA82E8-F26C-0F4C-A30C-36AAA33F6E3B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5CA82E8-F26C-0F4C-A30C-36AAA33F6E3B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C2689BFB-9953-2549-AC73-BDD08E4AFDD4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C2689BFB-9953-2549-AC73-BDD08E4AFDD4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58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C31A8E5C-6FE1-724A-8BFF-F6E174A43FB6}"/>
                </a:ext>
              </a:extLst>
            </xdr:cNvPr>
            <xdr:cNvSpPr txBox="1"/>
          </xdr:nvSpPr>
          <xdr:spPr>
            <a:xfrm>
              <a:off x="18361025" y="1238567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C31A8E5C-6FE1-724A-8BFF-F6E174A43FB6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30</xdr:col>
      <xdr:colOff>723900</xdr:colOff>
      <xdr:row>58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237617D6-FFCC-7A47-911F-032CD507FD30}"/>
                </a:ext>
              </a:extLst>
            </xdr:cNvPr>
            <xdr:cNvSpPr txBox="1"/>
          </xdr:nvSpPr>
          <xdr:spPr>
            <a:xfrm>
              <a:off x="27092275" y="124015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237617D6-FFCC-7A47-911F-032CD507FD30}"/>
                </a:ext>
              </a:extLst>
            </xdr:cNvPr>
            <xdr:cNvSpPr txBox="1"/>
          </xdr:nvSpPr>
          <xdr:spPr>
            <a:xfrm>
              <a:off x="27178000" y="11950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E142-710F-5D4E-8E12-79D6A05754F4}">
  <dimension ref="A1:AI85"/>
  <sheetViews>
    <sheetView topLeftCell="AB28" zoomScale="80" zoomScaleNormal="80" workbookViewId="0">
      <selection activeCell="AG51" sqref="AG51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30" width="11.5" style="14"/>
    <col min="31" max="31" width="11.5" style="15"/>
    <col min="32" max="16384" width="11.5" style="14"/>
  </cols>
  <sheetData>
    <row r="1" spans="1:35" x14ac:dyDescent="0.2">
      <c r="AH1" s="1"/>
    </row>
    <row r="2" spans="1:35" ht="25" thickBot="1" x14ac:dyDescent="0.35">
      <c r="B2" s="16"/>
      <c r="D2" s="17"/>
      <c r="AE2" s="18"/>
      <c r="AF2" s="2"/>
      <c r="AG2" s="19"/>
      <c r="AH2" s="3" t="s">
        <v>3</v>
      </c>
    </row>
    <row r="3" spans="1:35" x14ac:dyDescent="0.2">
      <c r="AA3" s="20"/>
      <c r="AB3" s="4"/>
      <c r="AC3" s="21"/>
      <c r="AE3" s="54">
        <v>1142.5115738029519</v>
      </c>
      <c r="AF3">
        <v>9.4285562337963906</v>
      </c>
      <c r="AG3" s="19">
        <f>$AF$52-($AI$60*AE3)</f>
        <v>-59.847512260645317</v>
      </c>
      <c r="AH3" s="22">
        <v>0.92705658278976033</v>
      </c>
      <c r="AI3" s="23">
        <f t="shared" ref="AI3:AI51" si="0">(AF3-AG3)^2</f>
        <v>4799.1736660465785</v>
      </c>
    </row>
    <row r="4" spans="1:35" x14ac:dyDescent="0.2">
      <c r="AA4" s="24"/>
      <c r="AB4" s="2"/>
      <c r="AC4" s="25"/>
      <c r="AE4" s="54">
        <v>1118.5115738029519</v>
      </c>
      <c r="AF4">
        <v>10.042620373810671</v>
      </c>
      <c r="AG4" s="19">
        <f>$AF$52-($AI$60*AE4)</f>
        <v>-37.583982614649358</v>
      </c>
      <c r="AH4" s="14">
        <v>1.9937049325177916</v>
      </c>
      <c r="AI4" s="26">
        <f t="shared" si="0"/>
        <v>2268.2933122203899</v>
      </c>
    </row>
    <row r="5" spans="1:35" x14ac:dyDescent="0.2">
      <c r="A5" s="18"/>
      <c r="B5" s="5"/>
      <c r="C5" s="27"/>
      <c r="AA5" s="24"/>
      <c r="AB5" s="2"/>
      <c r="AC5" s="25"/>
      <c r="AE5" s="54">
        <v>1094.5115738029519</v>
      </c>
      <c r="AF5">
        <v>11.583258394056218</v>
      </c>
      <c r="AG5" s="19">
        <f>$AF$52-($AI$60*AE5)</f>
        <v>-15.320452968653512</v>
      </c>
      <c r="AH5" s="14">
        <v>1.7364148183681405</v>
      </c>
      <c r="AI5" s="26">
        <f t="shared" si="0"/>
        <v>723.80968508799651</v>
      </c>
    </row>
    <row r="6" spans="1:35" x14ac:dyDescent="0.2">
      <c r="A6" s="18"/>
      <c r="B6" s="5"/>
      <c r="C6" s="27"/>
      <c r="AA6" s="24"/>
      <c r="AB6" s="2"/>
      <c r="AC6" s="25"/>
      <c r="AE6" s="54">
        <v>1070.5115738029519</v>
      </c>
      <c r="AF6">
        <v>13.3655447410748</v>
      </c>
      <c r="AG6" s="19">
        <f>$AF$52-($AI$60*AE6)</f>
        <v>6.9430766773424466</v>
      </c>
      <c r="AH6" s="14">
        <v>1.4078632556027391</v>
      </c>
      <c r="AI6" s="26">
        <f t="shared" si="0"/>
        <v>41.248096029662001</v>
      </c>
    </row>
    <row r="7" spans="1:35" x14ac:dyDescent="0.2">
      <c r="A7" s="18"/>
      <c r="B7" s="5"/>
      <c r="C7" s="27"/>
      <c r="AA7" s="24"/>
      <c r="AB7" s="2"/>
      <c r="AC7" s="25"/>
      <c r="AE7" s="54">
        <v>1054.5115738029519</v>
      </c>
      <c r="AF7">
        <v>16.047886913671032</v>
      </c>
      <c r="AG7" s="19">
        <f>$AF$52-($AI$60*AE7)</f>
        <v>21.785429774673048</v>
      </c>
      <c r="AH7" s="14">
        <v>0.55609432468506892</v>
      </c>
      <c r="AI7" s="26">
        <f t="shared" si="0"/>
        <v>32.919398081835197</v>
      </c>
    </row>
    <row r="8" spans="1:35" x14ac:dyDescent="0.2">
      <c r="A8" s="18"/>
      <c r="B8" s="5"/>
      <c r="C8" s="27"/>
      <c r="AA8" s="24"/>
      <c r="AB8" s="2"/>
      <c r="AC8" s="25"/>
      <c r="AE8" s="54">
        <v>1050.5115738029519</v>
      </c>
      <c r="AF8">
        <v>16.564241926662234</v>
      </c>
      <c r="AG8" s="19">
        <f>$AF$52-($AI$60*AE8)</f>
        <v>25.49601804900567</v>
      </c>
      <c r="AH8" s="14">
        <v>4.2923394427849111</v>
      </c>
      <c r="AI8" s="26">
        <f t="shared" si="0"/>
        <v>79.776624699664339</v>
      </c>
    </row>
    <row r="9" spans="1:35" x14ac:dyDescent="0.2">
      <c r="A9" s="18"/>
      <c r="B9" s="5"/>
      <c r="C9" s="27"/>
      <c r="AA9" s="24"/>
      <c r="AB9" s="2"/>
      <c r="AC9" s="25"/>
      <c r="AE9" s="54">
        <v>1048.5115738029519</v>
      </c>
      <c r="AF9">
        <v>17.383606541380065</v>
      </c>
      <c r="AG9" s="19">
        <f>$AF$52-($AI$60*AE9)</f>
        <v>27.351312186171981</v>
      </c>
      <c r="AH9" s="14">
        <v>0.5914594273660192</v>
      </c>
      <c r="AI9" s="26">
        <f t="shared" si="0"/>
        <v>99.355155821216627</v>
      </c>
    </row>
    <row r="10" spans="1:35" x14ac:dyDescent="0.2">
      <c r="A10" s="18"/>
      <c r="B10" s="5"/>
      <c r="C10" s="27"/>
      <c r="AA10" s="24"/>
      <c r="AB10" s="2"/>
      <c r="AC10" s="25"/>
      <c r="AE10" s="54">
        <v>1047.5115738029519</v>
      </c>
      <c r="AF10">
        <v>18.033172870107236</v>
      </c>
      <c r="AG10" s="19">
        <f>$AF$52-($AI$60*AE10)</f>
        <v>28.278959254755136</v>
      </c>
      <c r="AH10" s="14">
        <v>0.6095720717574229</v>
      </c>
      <c r="AI10" s="26">
        <f t="shared" si="0"/>
        <v>104.97613863983629</v>
      </c>
    </row>
    <row r="11" spans="1:35" x14ac:dyDescent="0.2">
      <c r="A11" s="18"/>
      <c r="B11" s="5"/>
      <c r="C11" s="27"/>
      <c r="AA11" s="24"/>
      <c r="AB11" s="2"/>
      <c r="AC11" s="26"/>
      <c r="AE11" s="54">
        <v>1047.0115738029519</v>
      </c>
      <c r="AF11">
        <v>19.128774193813232</v>
      </c>
      <c r="AG11" s="19">
        <f>$AF$52-($AI$60*AE11)</f>
        <v>28.742782789046714</v>
      </c>
      <c r="AH11" s="14">
        <v>1.60957207175742</v>
      </c>
      <c r="AI11" s="26">
        <f t="shared" si="0"/>
        <v>92.429161269223272</v>
      </c>
    </row>
    <row r="12" spans="1:35" x14ac:dyDescent="0.2">
      <c r="A12" s="18"/>
      <c r="B12" s="5"/>
      <c r="C12" s="27"/>
      <c r="H12" s="28"/>
      <c r="I12" s="6"/>
      <c r="AA12" s="29">
        <v>1050</v>
      </c>
      <c r="AC12" s="25">
        <f t="shared" ref="AC12:AC54" si="1">$AB$55-($Y$63*AA12)</f>
        <v>16.733282499032612</v>
      </c>
      <c r="AE12" s="54">
        <v>1046.5115738029519</v>
      </c>
      <c r="AF12">
        <v>20</v>
      </c>
      <c r="AG12" s="19">
        <f>$AF$52-($AI$60*AE12)</f>
        <v>29.206606323338292</v>
      </c>
      <c r="AH12" s="14">
        <v>2.60957207175742</v>
      </c>
      <c r="AI12" s="26">
        <f t="shared" si="0"/>
        <v>84.761599992932616</v>
      </c>
    </row>
    <row r="13" spans="1:35" ht="17" thickBot="1" x14ac:dyDescent="0.25">
      <c r="A13" s="18"/>
      <c r="B13" s="5"/>
      <c r="C13" s="27"/>
      <c r="H13" s="30"/>
      <c r="I13" s="6"/>
      <c r="AA13" s="29">
        <v>1047</v>
      </c>
      <c r="AC13" s="25">
        <f t="shared" si="1"/>
        <v>19.542615977606829</v>
      </c>
      <c r="AE13" s="29">
        <v>1046</v>
      </c>
      <c r="AG13" s="19">
        <f>$AF$52-($AI$60*AE13)</f>
        <v>29.681166262010606</v>
      </c>
      <c r="AI13" s="26"/>
    </row>
    <row r="14" spans="1:35" ht="17" thickBot="1" x14ac:dyDescent="0.25">
      <c r="A14" s="30"/>
      <c r="B14" s="6"/>
      <c r="C14" s="27"/>
      <c r="H14" s="30"/>
      <c r="I14" s="6"/>
      <c r="AA14" s="29">
        <v>1046</v>
      </c>
      <c r="AC14" s="25">
        <f t="shared" si="1"/>
        <v>20.479060470464901</v>
      </c>
      <c r="AE14" s="31">
        <v>1045.9166760523258</v>
      </c>
      <c r="AF14" s="7">
        <v>78.308693180760727</v>
      </c>
      <c r="AG14" s="19">
        <f>$AF$52-($AI$60*AE14)</f>
        <v>29.758461477813398</v>
      </c>
      <c r="AH14" s="14">
        <v>1.0980709301261589</v>
      </c>
      <c r="AI14" s="26">
        <f t="shared" si="0"/>
        <v>2357.1249984098718</v>
      </c>
    </row>
    <row r="15" spans="1:35" x14ac:dyDescent="0.2">
      <c r="A15" s="30"/>
      <c r="B15" s="6"/>
      <c r="C15" s="27"/>
      <c r="H15" s="30"/>
      <c r="I15" s="6"/>
      <c r="U15" s="31">
        <v>1045.9166760523258</v>
      </c>
      <c r="V15" s="7">
        <v>78.308693180760727</v>
      </c>
      <c r="W15" s="19">
        <f t="shared" ref="W15:W54" si="2">$V$55-($Y$63*U15)</f>
        <v>20.557088722387562</v>
      </c>
      <c r="X15" s="22"/>
      <c r="Y15" s="23">
        <f t="shared" ref="Y15:Y24" si="3">(V15-W15)^2</f>
        <v>3335.2478175163874</v>
      </c>
      <c r="AA15" s="31">
        <v>1045.9166760523258</v>
      </c>
      <c r="AB15" s="7">
        <v>78.308693180760727</v>
      </c>
      <c r="AC15" s="25">
        <f t="shared" si="1"/>
        <v>20.557088722387562</v>
      </c>
      <c r="AE15" s="32">
        <v>1021.9166760523259</v>
      </c>
      <c r="AF15" s="8">
        <v>79.973910630823568</v>
      </c>
      <c r="AG15" s="19">
        <f>$AF$52-($AI$60*AE15)</f>
        <v>52.021991123809244</v>
      </c>
      <c r="AH15" s="14">
        <v>2.4276061382782981</v>
      </c>
      <c r="AI15" s="26">
        <f t="shared" si="0"/>
        <v>781.3098041266079</v>
      </c>
    </row>
    <row r="16" spans="1:35" x14ac:dyDescent="0.2">
      <c r="A16" s="30"/>
      <c r="B16" s="6"/>
      <c r="C16" s="27"/>
      <c r="H16" s="30"/>
      <c r="I16" s="6"/>
      <c r="U16" s="32">
        <v>1021.9166760523259</v>
      </c>
      <c r="V16" s="8">
        <v>79.973910630823568</v>
      </c>
      <c r="W16" s="19">
        <f t="shared" si="2"/>
        <v>43.031756550980958</v>
      </c>
      <c r="Y16" s="26">
        <f t="shared" si="3"/>
        <v>1364.7227480588319</v>
      </c>
      <c r="AA16" s="32">
        <v>1021.9166760523259</v>
      </c>
      <c r="AB16" s="8">
        <v>79.973910630823568</v>
      </c>
      <c r="AC16" s="25">
        <f t="shared" si="1"/>
        <v>43.031756550980958</v>
      </c>
      <c r="AE16" s="32">
        <v>997.9166760523259</v>
      </c>
      <c r="AF16" s="8">
        <v>81.163947651493274</v>
      </c>
      <c r="AG16" s="19">
        <f>$AF$52-($AI$60*AE16)</f>
        <v>74.285520769805203</v>
      </c>
      <c r="AH16" s="14">
        <v>2.2850330177340648</v>
      </c>
      <c r="AI16" s="26">
        <f t="shared" si="0"/>
        <v>47.312756366729083</v>
      </c>
    </row>
    <row r="17" spans="1:35" x14ac:dyDescent="0.2">
      <c r="A17" s="30"/>
      <c r="B17" s="6"/>
      <c r="C17" s="27"/>
      <c r="H17" s="30"/>
      <c r="I17" s="6"/>
      <c r="U17" s="32">
        <v>997.9166760523259</v>
      </c>
      <c r="V17" s="8">
        <v>81.163947651493274</v>
      </c>
      <c r="W17" s="19">
        <f t="shared" si="2"/>
        <v>65.506424379574582</v>
      </c>
      <c r="Y17" s="26">
        <f t="shared" si="3"/>
        <v>245.15803501067541</v>
      </c>
      <c r="AA17" s="32">
        <v>997.9166760523259</v>
      </c>
      <c r="AB17" s="8">
        <v>81.163947651493274</v>
      </c>
      <c r="AC17" s="25">
        <f t="shared" si="1"/>
        <v>65.506424379574582</v>
      </c>
      <c r="AE17" s="32">
        <v>973.9166760523259</v>
      </c>
      <c r="AF17" s="8">
        <v>84.364891639760842</v>
      </c>
      <c r="AG17" s="19">
        <f>$AF$52-($AI$60*AE17)</f>
        <v>96.549050415801048</v>
      </c>
      <c r="AH17" s="14">
        <v>2.2353312651075377</v>
      </c>
      <c r="AI17" s="26">
        <f t="shared" si="0"/>
        <v>148.45372507975759</v>
      </c>
    </row>
    <row r="18" spans="1:35" x14ac:dyDescent="0.2">
      <c r="A18" s="18"/>
      <c r="B18" s="8"/>
      <c r="C18" s="27"/>
      <c r="H18" s="30"/>
      <c r="I18" s="6"/>
      <c r="U18" s="32">
        <v>973.9166760523259</v>
      </c>
      <c r="V18" s="8">
        <v>84.364891639760842</v>
      </c>
      <c r="W18" s="19">
        <f t="shared" si="2"/>
        <v>87.981092208168093</v>
      </c>
      <c r="Y18" s="26">
        <f t="shared" si="3"/>
        <v>13.076906550948927</v>
      </c>
      <c r="AA18" s="32">
        <v>973.9166760523259</v>
      </c>
      <c r="AB18" s="8">
        <v>84.364891639760842</v>
      </c>
      <c r="AC18" s="25">
        <f t="shared" si="1"/>
        <v>87.981092208168093</v>
      </c>
      <c r="AE18" s="32">
        <v>957.9166760523259</v>
      </c>
      <c r="AF18" s="8">
        <v>88.199793254623998</v>
      </c>
      <c r="AG18" s="19">
        <f>$AF$52-($AI$60*AE18)</f>
        <v>111.39140351313176</v>
      </c>
      <c r="AH18" s="14">
        <v>2.132449779345309</v>
      </c>
      <c r="AI18" s="26">
        <f t="shared" si="0"/>
        <v>537.85078638252264</v>
      </c>
    </row>
    <row r="19" spans="1:35" x14ac:dyDescent="0.2">
      <c r="A19" s="18"/>
      <c r="B19" s="8"/>
      <c r="C19" s="27"/>
      <c r="H19" s="33"/>
      <c r="I19" s="9"/>
      <c r="U19" s="32">
        <v>957.9166760523259</v>
      </c>
      <c r="V19" s="8">
        <v>88.199793254623998</v>
      </c>
      <c r="W19" s="19">
        <f t="shared" si="2"/>
        <v>102.96420409389714</v>
      </c>
      <c r="Y19" s="26">
        <f t="shared" si="3"/>
        <v>217.98782743084618</v>
      </c>
      <c r="AA19" s="32">
        <v>957.9166760523259</v>
      </c>
      <c r="AB19" s="8">
        <v>88.199793254623998</v>
      </c>
      <c r="AC19" s="25">
        <f t="shared" si="1"/>
        <v>102.96420409389714</v>
      </c>
      <c r="AE19" s="32">
        <v>953.9166760523259</v>
      </c>
      <c r="AF19" s="8">
        <v>89.472178972645949</v>
      </c>
      <c r="AG19" s="19">
        <f>$AF$52-($AI$60*AE19)</f>
        <v>115.10199178746439</v>
      </c>
      <c r="AH19" s="14">
        <v>2.7008172748297357</v>
      </c>
      <c r="AI19" s="26">
        <f t="shared" si="0"/>
        <v>656.8873049226313</v>
      </c>
    </row>
    <row r="20" spans="1:35" x14ac:dyDescent="0.2">
      <c r="A20" s="18"/>
      <c r="B20" s="8"/>
      <c r="C20" s="27"/>
      <c r="H20" s="30"/>
      <c r="I20" s="6"/>
      <c r="U20" s="32">
        <v>953.9166760523259</v>
      </c>
      <c r="V20" s="8">
        <v>89.472178972645949</v>
      </c>
      <c r="W20" s="19">
        <f t="shared" si="2"/>
        <v>106.70998206532931</v>
      </c>
      <c r="Y20" s="26">
        <f t="shared" si="3"/>
        <v>297.14185546212417</v>
      </c>
      <c r="AA20" s="32">
        <v>953.9166760523259</v>
      </c>
      <c r="AB20" s="8">
        <v>89.472178972645949</v>
      </c>
      <c r="AC20" s="25">
        <f t="shared" si="1"/>
        <v>106.70998206532931</v>
      </c>
      <c r="AE20" s="32">
        <v>951.9166760523259</v>
      </c>
      <c r="AF20" s="8">
        <v>95.415311874852364</v>
      </c>
      <c r="AG20" s="19">
        <f>$AF$52-($AI$60*AE20)</f>
        <v>116.9572859246307</v>
      </c>
      <c r="AH20" s="14">
        <v>1.6204123078613664</v>
      </c>
      <c r="AI20" s="26">
        <f t="shared" si="0"/>
        <v>464.05664596132306</v>
      </c>
    </row>
    <row r="21" spans="1:35" x14ac:dyDescent="0.2">
      <c r="A21" s="18"/>
      <c r="B21" s="8"/>
      <c r="C21" s="27"/>
      <c r="H21" s="30"/>
      <c r="I21" s="6"/>
      <c r="U21" s="32">
        <v>951.9166760523259</v>
      </c>
      <c r="V21" s="8">
        <v>95.415311874852364</v>
      </c>
      <c r="W21" s="19">
        <f t="shared" si="2"/>
        <v>108.58287105104546</v>
      </c>
      <c r="Y21" s="26">
        <f t="shared" si="3"/>
        <v>173.38461465854698</v>
      </c>
      <c r="AA21" s="32">
        <v>951.9166760523259</v>
      </c>
      <c r="AB21" s="8">
        <v>95.415311874852364</v>
      </c>
      <c r="AC21" s="25">
        <f t="shared" si="1"/>
        <v>108.58287105104546</v>
      </c>
      <c r="AE21" s="32">
        <v>950.9166760523259</v>
      </c>
      <c r="AF21" s="8">
        <v>97.641522642605423</v>
      </c>
      <c r="AG21" s="19">
        <f>$AF$52-($AI$60*AE21)</f>
        <v>117.88493299321385</v>
      </c>
      <c r="AH21" s="14">
        <v>1.7557679609804118</v>
      </c>
      <c r="AI21" s="26">
        <f t="shared" si="0"/>
        <v>409.79566262312045</v>
      </c>
    </row>
    <row r="22" spans="1:35" ht="17" thickBot="1" x14ac:dyDescent="0.25">
      <c r="A22" s="18"/>
      <c r="B22" s="8"/>
      <c r="C22" s="27"/>
      <c r="H22" s="33"/>
      <c r="I22" s="9"/>
      <c r="U22" s="32">
        <v>950.9166760523259</v>
      </c>
      <c r="V22" s="8">
        <v>97.641522642605423</v>
      </c>
      <c r="W22" s="19">
        <f t="shared" si="2"/>
        <v>109.51931554390353</v>
      </c>
      <c r="Y22" s="26">
        <f t="shared" si="3"/>
        <v>141.08196420612771</v>
      </c>
      <c r="AA22" s="32">
        <v>950.9166760523259</v>
      </c>
      <c r="AB22" s="8">
        <v>97.641522642605423</v>
      </c>
      <c r="AC22" s="25">
        <f t="shared" si="1"/>
        <v>109.51931554390353</v>
      </c>
      <c r="AE22" s="32">
        <v>950.4166760523259</v>
      </c>
      <c r="AF22" s="8">
        <v>99.355263290666628</v>
      </c>
      <c r="AG22" s="19">
        <f>$AF$52-($AI$60*AE22)</f>
        <v>118.34875652750543</v>
      </c>
      <c r="AH22" s="14">
        <v>2.75576796098041</v>
      </c>
      <c r="AI22" s="26">
        <f t="shared" si="0"/>
        <v>360.75278533784132</v>
      </c>
    </row>
    <row r="23" spans="1:35" ht="17" thickBot="1" x14ac:dyDescent="0.25">
      <c r="A23" s="18"/>
      <c r="B23" s="8"/>
      <c r="C23" s="27"/>
      <c r="H23" s="30"/>
      <c r="I23" s="6"/>
      <c r="Q23" s="34">
        <v>1000</v>
      </c>
      <c r="R23" s="22"/>
      <c r="S23" s="25">
        <f t="shared" ref="S23:S39" si="4">$R$55-($O$63*Q23)</f>
        <v>52.548478525264045</v>
      </c>
      <c r="U23" s="32">
        <v>950.4166760523259</v>
      </c>
      <c r="V23" s="8">
        <v>99.355263290666628</v>
      </c>
      <c r="W23" s="19">
        <f t="shared" si="2"/>
        <v>109.98753779033257</v>
      </c>
      <c r="Y23" s="26">
        <f t="shared" si="3"/>
        <v>113.0452610362466</v>
      </c>
      <c r="AA23" s="32">
        <v>950.4166760523259</v>
      </c>
      <c r="AB23" s="8">
        <v>99.355263290666628</v>
      </c>
      <c r="AC23" s="25">
        <f t="shared" si="1"/>
        <v>109.98753779033257</v>
      </c>
      <c r="AE23" s="29">
        <v>949.9166760523259</v>
      </c>
      <c r="AF23" s="14">
        <v>100</v>
      </c>
      <c r="AG23" s="19">
        <f>$AF$52-($AI$60*AE23)</f>
        <v>118.81258006179701</v>
      </c>
      <c r="AH23" s="14">
        <v>3.75576796098041</v>
      </c>
      <c r="AI23" s="26">
        <f t="shared" si="0"/>
        <v>353.91316858152231</v>
      </c>
    </row>
    <row r="24" spans="1:35" ht="17" thickBot="1" x14ac:dyDescent="0.25">
      <c r="A24" s="18"/>
      <c r="B24" s="8"/>
      <c r="C24" s="27"/>
      <c r="H24" s="33"/>
      <c r="I24" s="9"/>
      <c r="Q24" s="34">
        <v>950</v>
      </c>
      <c r="S24" s="25">
        <f t="shared" si="4"/>
        <v>99.921054599000854</v>
      </c>
      <c r="U24" s="29">
        <v>949.9166760523259</v>
      </c>
      <c r="V24" s="14">
        <v>100</v>
      </c>
      <c r="W24" s="19">
        <f t="shared" si="2"/>
        <v>110.4557600367616</v>
      </c>
      <c r="Y24" s="26">
        <f t="shared" si="3"/>
        <v>109.32291794634101</v>
      </c>
      <c r="AA24" s="29">
        <v>949.9166760523259</v>
      </c>
      <c r="AB24" s="14">
        <v>100</v>
      </c>
      <c r="AC24" s="25">
        <f t="shared" si="1"/>
        <v>110.4557600367616</v>
      </c>
      <c r="AE24" s="29">
        <v>900</v>
      </c>
      <c r="AG24" s="19">
        <f>$AF$52-($AI$60*AE24)</f>
        <v>165.11763827515256</v>
      </c>
      <c r="AI24" s="26"/>
    </row>
    <row r="25" spans="1:35" ht="17" thickBot="1" x14ac:dyDescent="0.25">
      <c r="A25" s="18"/>
      <c r="B25" s="8"/>
      <c r="C25" s="27"/>
      <c r="H25" s="33"/>
      <c r="I25" s="9"/>
      <c r="Q25" s="29">
        <v>900</v>
      </c>
      <c r="S25" s="25">
        <f t="shared" si="4"/>
        <v>147.29363067273766</v>
      </c>
      <c r="U25" s="29">
        <v>900</v>
      </c>
      <c r="W25" s="19">
        <f t="shared" si="2"/>
        <v>157.19995642774222</v>
      </c>
      <c r="Y25" s="26"/>
      <c r="AA25" s="29">
        <v>900</v>
      </c>
      <c r="AC25" s="25">
        <f t="shared" si="1"/>
        <v>157.19995642774222</v>
      </c>
      <c r="AE25" s="34">
        <v>850</v>
      </c>
      <c r="AG25" s="19">
        <f>$AF$52-($AI$60*AE25)</f>
        <v>211.49999170431079</v>
      </c>
      <c r="AI25" s="26"/>
    </row>
    <row r="26" spans="1:35" x14ac:dyDescent="0.2">
      <c r="A26" s="18"/>
      <c r="B26" s="8"/>
      <c r="C26" s="27"/>
      <c r="H26" s="33"/>
      <c r="I26" s="9"/>
      <c r="Q26" s="34">
        <v>850</v>
      </c>
      <c r="S26" s="25">
        <f t="shared" si="4"/>
        <v>194.66620674647436</v>
      </c>
      <c r="U26" s="34">
        <v>850</v>
      </c>
      <c r="W26" s="19">
        <f t="shared" si="2"/>
        <v>204.02218107064539</v>
      </c>
      <c r="Y26" s="26"/>
      <c r="AA26" s="34">
        <v>850</v>
      </c>
      <c r="AC26" s="25">
        <f t="shared" si="1"/>
        <v>204.02218107064539</v>
      </c>
      <c r="AE26" s="29">
        <v>800</v>
      </c>
      <c r="AG26" s="19">
        <f>$AF$52-($AI$60*AE26)</f>
        <v>257.8823451334689</v>
      </c>
      <c r="AI26" s="26"/>
    </row>
    <row r="27" spans="1:35" ht="17" thickBot="1" x14ac:dyDescent="0.25">
      <c r="A27" s="33"/>
      <c r="B27" s="9"/>
      <c r="C27" s="27"/>
      <c r="H27" s="33"/>
      <c r="I27" s="9"/>
      <c r="Q27" s="29">
        <v>800</v>
      </c>
      <c r="S27" s="25">
        <f t="shared" si="4"/>
        <v>242.03878282021117</v>
      </c>
      <c r="U27" s="29">
        <v>800</v>
      </c>
      <c r="W27" s="19">
        <f t="shared" si="2"/>
        <v>250.84440571354867</v>
      </c>
      <c r="Y27" s="26"/>
      <c r="AA27" s="29">
        <v>800</v>
      </c>
      <c r="AC27" s="25">
        <f t="shared" si="1"/>
        <v>250.84440571354867</v>
      </c>
      <c r="AE27" s="29">
        <v>750</v>
      </c>
      <c r="AG27" s="19">
        <f>$AF$52-($AI$60*AE27)</f>
        <v>304.26469856262713</v>
      </c>
      <c r="AI27" s="26"/>
    </row>
    <row r="28" spans="1:35" x14ac:dyDescent="0.2">
      <c r="A28" s="33"/>
      <c r="B28" s="9"/>
      <c r="C28" s="27"/>
      <c r="H28" s="33"/>
      <c r="I28" s="9"/>
      <c r="Q28" s="29">
        <v>750</v>
      </c>
      <c r="S28" s="25">
        <f t="shared" si="4"/>
        <v>289.41135889394798</v>
      </c>
      <c r="U28" s="29">
        <v>750</v>
      </c>
      <c r="W28" s="19">
        <f t="shared" si="2"/>
        <v>297.66663035645183</v>
      </c>
      <c r="Y28" s="26"/>
      <c r="AA28" s="29">
        <v>750</v>
      </c>
      <c r="AC28" s="25">
        <f t="shared" si="1"/>
        <v>297.66663035645183</v>
      </c>
      <c r="AE28" s="35">
        <v>638.31841398234542</v>
      </c>
      <c r="AF28" s="10">
        <v>430.10448066333129</v>
      </c>
      <c r="AG28" s="19">
        <f>$AF$52-($AI$60*AE28)</f>
        <v>407.86579444662289</v>
      </c>
      <c r="AH28" s="14">
        <v>0.4358048498737746</v>
      </c>
      <c r="AI28" s="26">
        <f t="shared" si="0"/>
        <v>494.55916464521624</v>
      </c>
    </row>
    <row r="29" spans="1:35" ht="17" thickBot="1" x14ac:dyDescent="0.25">
      <c r="A29" s="33"/>
      <c r="B29" s="9"/>
      <c r="C29" s="27"/>
      <c r="H29" s="33"/>
      <c r="I29" s="9"/>
      <c r="Q29" s="29">
        <v>700</v>
      </c>
      <c r="S29" s="25">
        <f t="shared" si="4"/>
        <v>336.78393496768479</v>
      </c>
      <c r="U29" s="29">
        <v>700</v>
      </c>
      <c r="W29" s="19">
        <f t="shared" si="2"/>
        <v>344.48885499935511</v>
      </c>
      <c r="Y29" s="26"/>
      <c r="AA29" s="29">
        <v>700</v>
      </c>
      <c r="AC29" s="25">
        <f t="shared" si="1"/>
        <v>344.48885499935511</v>
      </c>
      <c r="AE29" s="36">
        <v>614.31841398234542</v>
      </c>
      <c r="AF29" s="11">
        <v>431.97848804679802</v>
      </c>
      <c r="AG29" s="19">
        <f>$AF$52-($AI$60*AE29)</f>
        <v>430.12932409261884</v>
      </c>
      <c r="AH29" s="14">
        <v>0.51083116851921062</v>
      </c>
      <c r="AI29" s="26">
        <f t="shared" si="0"/>
        <v>3.4194073294355642</v>
      </c>
    </row>
    <row r="30" spans="1:35" x14ac:dyDescent="0.2">
      <c r="A30" s="33"/>
      <c r="B30" s="9"/>
      <c r="C30" s="27"/>
      <c r="H30" s="33"/>
      <c r="I30" s="9"/>
      <c r="K30" s="35">
        <v>638.31841398234542</v>
      </c>
      <c r="L30" s="10">
        <v>430.10448066333129</v>
      </c>
      <c r="M30" s="19">
        <f t="shared" ref="M30:M39" si="5">$L$55-($O$63*K30)</f>
        <v>395.22424748708647</v>
      </c>
      <c r="N30" s="22"/>
      <c r="O30" s="23">
        <f t="shared" ref="O30:O39" si="6">(L30-M30)^2</f>
        <v>1216.6306664292094</v>
      </c>
      <c r="Q30" s="35">
        <v>638.31841398234542</v>
      </c>
      <c r="R30" s="10">
        <v>430.10448066333129</v>
      </c>
      <c r="S30" s="25">
        <f t="shared" si="4"/>
        <v>395.22424748708647</v>
      </c>
      <c r="U30" s="35">
        <v>638.31841398234542</v>
      </c>
      <c r="V30" s="10">
        <v>430.10448066333129</v>
      </c>
      <c r="W30" s="19">
        <f t="shared" si="2"/>
        <v>402.25023653633866</v>
      </c>
      <c r="Y30" s="26">
        <f t="shared" ref="Y30:Y39" si="7">(V30-W30)^2</f>
        <v>775.8589158861032</v>
      </c>
      <c r="AA30" s="35">
        <v>638.31841398234542</v>
      </c>
      <c r="AB30" s="10">
        <v>430.10448066333129</v>
      </c>
      <c r="AC30" s="25">
        <f t="shared" si="1"/>
        <v>402.25023653633866</v>
      </c>
      <c r="AE30" s="36">
        <v>590.31841398234542</v>
      </c>
      <c r="AF30" s="11">
        <v>442.53020861298432</v>
      </c>
      <c r="AG30" s="19">
        <f>$AF$52-($AI$60*AE30)</f>
        <v>452.39285373861469</v>
      </c>
      <c r="AH30" s="14">
        <v>0.85304407143183236</v>
      </c>
      <c r="AI30" s="26">
        <f t="shared" si="0"/>
        <v>97.271768874120411</v>
      </c>
    </row>
    <row r="31" spans="1:35" x14ac:dyDescent="0.2">
      <c r="C31" s="27"/>
      <c r="K31" s="36">
        <v>614.31841398234542</v>
      </c>
      <c r="L31" s="11">
        <v>431.97848804679802</v>
      </c>
      <c r="M31" s="19">
        <f t="shared" si="5"/>
        <v>417.96308400248006</v>
      </c>
      <c r="O31" s="26">
        <f t="shared" si="6"/>
        <v>196.43155052548425</v>
      </c>
      <c r="Q31" s="36">
        <v>614.31841398234542</v>
      </c>
      <c r="R31" s="11">
        <v>431.97848804679802</v>
      </c>
      <c r="S31" s="25">
        <f t="shared" si="4"/>
        <v>417.96308400248006</v>
      </c>
      <c r="U31" s="36">
        <v>614.31841398234542</v>
      </c>
      <c r="V31" s="11">
        <v>431.97848804679802</v>
      </c>
      <c r="W31" s="19">
        <f t="shared" si="2"/>
        <v>424.72490436493217</v>
      </c>
      <c r="Y31" s="26">
        <f t="shared" si="7"/>
        <v>52.614476229830515</v>
      </c>
      <c r="AA31" s="36">
        <v>614.31841398234542</v>
      </c>
      <c r="AB31" s="11">
        <v>431.97848804679802</v>
      </c>
      <c r="AC31" s="25">
        <f t="shared" si="1"/>
        <v>424.72490436493217</v>
      </c>
      <c r="AE31" s="36">
        <v>566.31841398234542</v>
      </c>
      <c r="AF31" s="11">
        <v>450.40051412390466</v>
      </c>
      <c r="AG31" s="19">
        <f>$AF$52-($AI$60*AE31)</f>
        <v>474.65638338461065</v>
      </c>
      <c r="AH31" s="14">
        <v>1.1695426907988939</v>
      </c>
      <c r="AI31" s="26">
        <f t="shared" si="0"/>
        <v>588.34719359246185</v>
      </c>
    </row>
    <row r="32" spans="1:35" x14ac:dyDescent="0.2">
      <c r="A32" s="18"/>
      <c r="B32" s="12"/>
      <c r="C32" s="27"/>
      <c r="K32" s="36">
        <v>590.31841398234542</v>
      </c>
      <c r="L32" s="11">
        <v>442.53020861298432</v>
      </c>
      <c r="M32" s="19">
        <f t="shared" si="5"/>
        <v>440.70192051787376</v>
      </c>
      <c r="O32" s="26">
        <f t="shared" si="6"/>
        <v>3.3426373587230196</v>
      </c>
      <c r="Q32" s="36">
        <v>590.31841398234542</v>
      </c>
      <c r="R32" s="11">
        <v>442.53020861298432</v>
      </c>
      <c r="S32" s="25">
        <f t="shared" si="4"/>
        <v>440.70192051787376</v>
      </c>
      <c r="U32" s="36">
        <v>590.31841398234542</v>
      </c>
      <c r="V32" s="11">
        <v>442.53020861298432</v>
      </c>
      <c r="W32" s="19">
        <f t="shared" si="2"/>
        <v>447.1995721935258</v>
      </c>
      <c r="Y32" s="26">
        <f t="shared" si="7"/>
        <v>21.802956247287071</v>
      </c>
      <c r="AA32" s="36">
        <v>590.31841398234542</v>
      </c>
      <c r="AB32" s="11">
        <v>442.53020861298432</v>
      </c>
      <c r="AC32" s="25">
        <f t="shared" si="1"/>
        <v>447.1995721935258</v>
      </c>
      <c r="AE32" s="36">
        <v>550.31841398234542</v>
      </c>
      <c r="AF32" s="11">
        <v>455.91941049065434</v>
      </c>
      <c r="AG32" s="19">
        <f>$AF$52-($AI$60*AE32)</f>
        <v>489.49873648194131</v>
      </c>
      <c r="AH32" s="14">
        <v>0.48622005644644256</v>
      </c>
      <c r="AI32" s="26">
        <f t="shared" si="0"/>
        <v>1127.5711340291202</v>
      </c>
    </row>
    <row r="33" spans="1:35" x14ac:dyDescent="0.2">
      <c r="A33" s="18"/>
      <c r="B33" s="12"/>
      <c r="C33" s="27"/>
      <c r="K33" s="36">
        <v>566.31841398234542</v>
      </c>
      <c r="L33" s="11">
        <v>450.40051412390466</v>
      </c>
      <c r="M33" s="19">
        <f t="shared" si="5"/>
        <v>463.44075703326746</v>
      </c>
      <c r="O33" s="26">
        <f t="shared" si="6"/>
        <v>170.04793513518686</v>
      </c>
      <c r="Q33" s="36">
        <v>566.31841398234542</v>
      </c>
      <c r="R33" s="11">
        <v>450.40051412390466</v>
      </c>
      <c r="S33" s="25">
        <f t="shared" si="4"/>
        <v>463.44075703326746</v>
      </c>
      <c r="U33" s="36">
        <v>566.31841398234542</v>
      </c>
      <c r="V33" s="11">
        <v>450.40051412390466</v>
      </c>
      <c r="W33" s="19">
        <f t="shared" si="2"/>
        <v>469.67424002211931</v>
      </c>
      <c r="Y33" s="26">
        <f t="shared" si="7"/>
        <v>371.47650999951014</v>
      </c>
      <c r="AA33" s="36">
        <v>566.31841398234542</v>
      </c>
      <c r="AB33" s="11">
        <v>450.40051412390466</v>
      </c>
      <c r="AC33" s="25">
        <f t="shared" si="1"/>
        <v>469.67424002211931</v>
      </c>
      <c r="AE33" s="36">
        <v>546.31841398234542</v>
      </c>
      <c r="AF33" s="11">
        <v>467.81927448399261</v>
      </c>
      <c r="AG33" s="19">
        <f>$AF$52-($AI$60*AE33)</f>
        <v>493.20932475627393</v>
      </c>
      <c r="AH33" s="14">
        <v>0.17608102073436049</v>
      </c>
      <c r="AI33" s="26">
        <f t="shared" si="0"/>
        <v>644.65465282897242</v>
      </c>
    </row>
    <row r="34" spans="1:35" x14ac:dyDescent="0.2">
      <c r="A34" s="18"/>
      <c r="B34" s="12"/>
      <c r="C34" s="27"/>
      <c r="K34" s="36">
        <v>550.31841398234542</v>
      </c>
      <c r="L34" s="11">
        <v>455.91941049065434</v>
      </c>
      <c r="M34" s="19">
        <f t="shared" si="5"/>
        <v>478.59998137686318</v>
      </c>
      <c r="O34" s="26">
        <f t="shared" si="6"/>
        <v>514.40829572434404</v>
      </c>
      <c r="Q34" s="36">
        <v>550.31841398234542</v>
      </c>
      <c r="R34" s="11">
        <v>455.91941049065434</v>
      </c>
      <c r="S34" s="25">
        <f t="shared" si="4"/>
        <v>478.59998137686318</v>
      </c>
      <c r="U34" s="36">
        <v>550.31841398234542</v>
      </c>
      <c r="V34" s="11">
        <v>455.91941049065434</v>
      </c>
      <c r="W34" s="19">
        <f t="shared" si="2"/>
        <v>484.65735190784835</v>
      </c>
      <c r="Y34" s="26">
        <f t="shared" si="7"/>
        <v>825.86927689807476</v>
      </c>
      <c r="AA34" s="36">
        <v>550.31841398234542</v>
      </c>
      <c r="AB34" s="11">
        <v>455.91941049065434</v>
      </c>
      <c r="AC34" s="25">
        <f t="shared" si="1"/>
        <v>484.65735190784835</v>
      </c>
      <c r="AE34" s="36">
        <v>544.31841398234542</v>
      </c>
      <c r="AF34" s="11">
        <v>471.839626159999</v>
      </c>
      <c r="AG34" s="19">
        <f>$AF$52-($AI$60*AE34)</f>
        <v>495.06461889344024</v>
      </c>
      <c r="AH34" s="14">
        <v>0.10712492933448409</v>
      </c>
      <c r="AI34" s="26">
        <f t="shared" si="0"/>
        <v>539.40028746839846</v>
      </c>
    </row>
    <row r="35" spans="1:35" x14ac:dyDescent="0.2">
      <c r="A35" s="18"/>
      <c r="B35" s="12"/>
      <c r="C35" s="27"/>
      <c r="K35" s="36">
        <v>546.31841398234542</v>
      </c>
      <c r="L35" s="11">
        <v>467.81927448399261</v>
      </c>
      <c r="M35" s="19">
        <f t="shared" si="5"/>
        <v>482.38978746276211</v>
      </c>
      <c r="O35" s="26">
        <f t="shared" si="6"/>
        <v>212.29984846449045</v>
      </c>
      <c r="Q35" s="36">
        <v>546.31841398234542</v>
      </c>
      <c r="R35" s="11">
        <v>467.81927448399261</v>
      </c>
      <c r="S35" s="25">
        <f t="shared" si="4"/>
        <v>482.38978746276211</v>
      </c>
      <c r="U35" s="36">
        <v>546.31841398234542</v>
      </c>
      <c r="V35" s="11">
        <v>467.81927448399261</v>
      </c>
      <c r="W35" s="19">
        <f t="shared" si="2"/>
        <v>488.40312987928058</v>
      </c>
      <c r="Y35" s="26">
        <f t="shared" si="7"/>
        <v>423.69510293412566</v>
      </c>
      <c r="AA35" s="36">
        <v>546.31841398234542</v>
      </c>
      <c r="AB35" s="11">
        <v>467.81927448399261</v>
      </c>
      <c r="AC35" s="25">
        <f t="shared" si="1"/>
        <v>488.40312987928058</v>
      </c>
      <c r="AE35" s="36">
        <v>543.31841398234542</v>
      </c>
      <c r="AF35" s="11">
        <v>478.55223947190206</v>
      </c>
      <c r="AG35" s="19">
        <f>$AF$52-($AI$60*AE35)</f>
        <v>495.99226596202345</v>
      </c>
      <c r="AH35" s="14">
        <v>2.1717714269137902E-3</v>
      </c>
      <c r="AI35" s="26">
        <f t="shared" si="0"/>
        <v>304.15452397613609</v>
      </c>
    </row>
    <row r="36" spans="1:35" ht="17" thickBot="1" x14ac:dyDescent="0.25">
      <c r="A36" s="18"/>
      <c r="B36" s="12"/>
      <c r="C36" s="27"/>
      <c r="K36" s="36">
        <v>544.31841398234542</v>
      </c>
      <c r="L36" s="11">
        <v>471.839626159999</v>
      </c>
      <c r="M36" s="19">
        <f t="shared" si="5"/>
        <v>484.28469050571164</v>
      </c>
      <c r="O36" s="26">
        <f t="shared" si="6"/>
        <v>154.87962656892793</v>
      </c>
      <c r="Q36" s="36">
        <v>544.31841398234542</v>
      </c>
      <c r="R36" s="11">
        <v>471.839626159999</v>
      </c>
      <c r="S36" s="25">
        <f t="shared" si="4"/>
        <v>484.28469050571164</v>
      </c>
      <c r="U36" s="36">
        <v>544.31841398234542</v>
      </c>
      <c r="V36" s="11">
        <v>471.839626159999</v>
      </c>
      <c r="W36" s="19">
        <f t="shared" si="2"/>
        <v>490.27601886499673</v>
      </c>
      <c r="Y36" s="26">
        <f t="shared" si="7"/>
        <v>339.90057597289348</v>
      </c>
      <c r="AA36" s="36">
        <v>544.31841398234542</v>
      </c>
      <c r="AB36" s="11">
        <v>471.839626159999</v>
      </c>
      <c r="AC36" s="25">
        <f t="shared" si="1"/>
        <v>490.27601886499673</v>
      </c>
      <c r="AE36" s="36">
        <v>542.81841398234542</v>
      </c>
      <c r="AF36" s="11">
        <v>482.64501528211531</v>
      </c>
      <c r="AG36" s="19">
        <f>$AF$52-($AI$60*AE36)</f>
        <v>496.45608949631503</v>
      </c>
      <c r="AH36" s="14">
        <v>0</v>
      </c>
      <c r="AI36" s="26">
        <f t="shared" si="0"/>
        <v>190.74577095013242</v>
      </c>
    </row>
    <row r="37" spans="1:35" x14ac:dyDescent="0.2">
      <c r="A37" s="18"/>
      <c r="B37" s="12"/>
      <c r="C37" s="27"/>
      <c r="G37" s="34"/>
      <c r="H37" s="22"/>
      <c r="I37" s="21"/>
      <c r="K37" s="36">
        <v>543.31841398234542</v>
      </c>
      <c r="L37" s="11">
        <v>478.55223947190206</v>
      </c>
      <c r="M37" s="19">
        <f t="shared" si="5"/>
        <v>485.23214202718634</v>
      </c>
      <c r="O37" s="26">
        <f t="shared" si="6"/>
        <v>44.621098148093537</v>
      </c>
      <c r="Q37" s="36">
        <v>543.31841398234542</v>
      </c>
      <c r="R37" s="11">
        <v>478.55223947190206</v>
      </c>
      <c r="S37" s="25">
        <f t="shared" si="4"/>
        <v>485.23214202718634</v>
      </c>
      <c r="U37" s="36">
        <v>543.31841398234542</v>
      </c>
      <c r="V37" s="11">
        <v>478.55223947190206</v>
      </c>
      <c r="W37" s="19">
        <f t="shared" si="2"/>
        <v>491.21246335785474</v>
      </c>
      <c r="Y37" s="26">
        <f t="shared" si="7"/>
        <v>160.28126884244702</v>
      </c>
      <c r="AA37" s="36">
        <v>543.31841398234542</v>
      </c>
      <c r="AB37" s="11">
        <v>478.55223947190206</v>
      </c>
      <c r="AC37" s="25">
        <f t="shared" si="1"/>
        <v>491.21246335785474</v>
      </c>
      <c r="AE37" s="29">
        <v>542.31841398234542</v>
      </c>
      <c r="AF37" s="37">
        <v>500</v>
      </c>
      <c r="AG37" s="19">
        <f>$AF$52-($AI$60*AE37)</f>
        <v>496.91991303060661</v>
      </c>
      <c r="AH37" s="14">
        <v>1</v>
      </c>
      <c r="AI37" s="26">
        <f t="shared" si="0"/>
        <v>9.4869357390269702</v>
      </c>
    </row>
    <row r="38" spans="1:35" x14ac:dyDescent="0.2">
      <c r="A38" s="18"/>
      <c r="B38" s="12"/>
      <c r="C38" s="27"/>
      <c r="G38" s="29"/>
      <c r="H38" s="37"/>
      <c r="I38" s="25"/>
      <c r="K38" s="36">
        <v>542.81841398234542</v>
      </c>
      <c r="L38" s="11">
        <v>482.64501528211531</v>
      </c>
      <c r="M38" s="19">
        <f t="shared" si="5"/>
        <v>485.70586778792369</v>
      </c>
      <c r="O38" s="26">
        <f t="shared" si="6"/>
        <v>9.3688180623134638</v>
      </c>
      <c r="Q38" s="36">
        <v>542.81841398234542</v>
      </c>
      <c r="R38" s="11">
        <v>482.64501528211531</v>
      </c>
      <c r="S38" s="25">
        <f t="shared" si="4"/>
        <v>485.70586778792369</v>
      </c>
      <c r="U38" s="36">
        <v>542.81841398234542</v>
      </c>
      <c r="V38" s="11">
        <v>482.64501528211531</v>
      </c>
      <c r="W38" s="19">
        <f t="shared" si="2"/>
        <v>491.68068560428378</v>
      </c>
      <c r="Y38" s="26">
        <f t="shared" si="7"/>
        <v>81.643338170916081</v>
      </c>
      <c r="AA38" s="36">
        <v>542.81841398234542</v>
      </c>
      <c r="AB38" s="11">
        <v>482.64501528211531</v>
      </c>
      <c r="AC38" s="25">
        <f t="shared" si="1"/>
        <v>491.68068560428378</v>
      </c>
      <c r="AE38" s="29">
        <v>500</v>
      </c>
      <c r="AF38" s="37"/>
      <c r="AG38" s="19">
        <f>$AF$52-($AI$60*AE38)</f>
        <v>536.17646570841816</v>
      </c>
      <c r="AI38" s="26"/>
    </row>
    <row r="39" spans="1:35" x14ac:dyDescent="0.2">
      <c r="A39" s="18"/>
      <c r="B39" s="12"/>
      <c r="C39" s="27"/>
      <c r="G39" s="29">
        <v>600</v>
      </c>
      <c r="H39" s="37"/>
      <c r="I39" s="25">
        <f t="shared" ref="I39:I54" si="8">$H$55-($E$63*G39)</f>
        <v>446.81944727444534</v>
      </c>
      <c r="K39" s="29">
        <v>542.31841398234542</v>
      </c>
      <c r="L39" s="37">
        <v>500</v>
      </c>
      <c r="M39" s="19">
        <f t="shared" si="5"/>
        <v>486.17959354866105</v>
      </c>
      <c r="O39" s="26">
        <f t="shared" si="6"/>
        <v>191.00363448021139</v>
      </c>
      <c r="Q39" s="29">
        <v>542.31841398234542</v>
      </c>
      <c r="R39" s="37">
        <v>500</v>
      </c>
      <c r="S39" s="25">
        <f t="shared" si="4"/>
        <v>486.17959354866105</v>
      </c>
      <c r="U39" s="29">
        <v>542.31841398234542</v>
      </c>
      <c r="V39" s="37">
        <v>500</v>
      </c>
      <c r="W39" s="19">
        <f t="shared" si="2"/>
        <v>492.14890785071282</v>
      </c>
      <c r="Y39" s="26">
        <f t="shared" si="7"/>
        <v>61.639647936598841</v>
      </c>
      <c r="AA39" s="29">
        <v>542.31841398234542</v>
      </c>
      <c r="AB39" s="37">
        <v>500</v>
      </c>
      <c r="AC39" s="25">
        <f t="shared" si="1"/>
        <v>492.14890785071282</v>
      </c>
      <c r="AE39" s="29">
        <v>400</v>
      </c>
      <c r="AF39" s="37"/>
      <c r="AG39" s="19">
        <f>$AF$52-($AI$60*AE39)</f>
        <v>628.94117256673439</v>
      </c>
      <c r="AI39" s="26"/>
    </row>
    <row r="40" spans="1:35" x14ac:dyDescent="0.2">
      <c r="A40" s="18"/>
      <c r="B40" s="12"/>
      <c r="C40" s="27"/>
      <c r="G40" s="29">
        <v>500</v>
      </c>
      <c r="H40" s="37"/>
      <c r="I40" s="25">
        <f t="shared" si="8"/>
        <v>539.01620606203778</v>
      </c>
      <c r="K40" s="29">
        <v>500</v>
      </c>
      <c r="L40" s="37"/>
      <c r="M40" s="19"/>
      <c r="O40" s="26"/>
      <c r="Q40" s="29">
        <v>500</v>
      </c>
      <c r="R40" s="37"/>
      <c r="S40" s="25"/>
      <c r="U40" s="29">
        <v>500</v>
      </c>
      <c r="V40" s="37"/>
      <c r="W40" s="19">
        <f t="shared" si="2"/>
        <v>531.77775357096789</v>
      </c>
      <c r="Y40" s="26"/>
      <c r="AA40" s="29">
        <v>500</v>
      </c>
      <c r="AB40" s="37"/>
      <c r="AC40" s="25">
        <f t="shared" si="1"/>
        <v>531.77775357096789</v>
      </c>
      <c r="AE40" s="29">
        <v>300</v>
      </c>
      <c r="AF40" s="37"/>
      <c r="AG40" s="19">
        <f>$AF$52-($AI$60*AE40)</f>
        <v>721.70587942505085</v>
      </c>
      <c r="AI40" s="26"/>
    </row>
    <row r="41" spans="1:35" x14ac:dyDescent="0.2">
      <c r="B41" s="13"/>
      <c r="C41" s="27"/>
      <c r="G41" s="29">
        <v>400</v>
      </c>
      <c r="H41" s="37"/>
      <c r="I41" s="25">
        <f t="shared" si="8"/>
        <v>631.21296484963023</v>
      </c>
      <c r="K41" s="29">
        <v>400</v>
      </c>
      <c r="L41" s="37"/>
      <c r="M41" s="19"/>
      <c r="O41" s="26"/>
      <c r="Q41" s="29">
        <v>400</v>
      </c>
      <c r="R41" s="37"/>
      <c r="S41" s="25"/>
      <c r="U41" s="29">
        <v>400</v>
      </c>
      <c r="V41" s="37"/>
      <c r="W41" s="19">
        <f t="shared" si="2"/>
        <v>625.42220285677433</v>
      </c>
      <c r="Y41" s="26"/>
      <c r="AA41" s="29">
        <v>400</v>
      </c>
      <c r="AB41" s="37"/>
      <c r="AC41" s="25">
        <f t="shared" si="1"/>
        <v>625.42220285677433</v>
      </c>
      <c r="AE41" s="29">
        <v>200</v>
      </c>
      <c r="AF41" s="37"/>
      <c r="AG41" s="19">
        <f>$AF$52-($AI$60*AE41)</f>
        <v>814.4705862833672</v>
      </c>
      <c r="AI41" s="26"/>
    </row>
    <row r="42" spans="1:35" x14ac:dyDescent="0.2">
      <c r="B42" s="38"/>
      <c r="C42" s="15"/>
      <c r="G42" s="29">
        <v>300</v>
      </c>
      <c r="H42" s="37"/>
      <c r="I42" s="25">
        <f t="shared" si="8"/>
        <v>723.40972363722267</v>
      </c>
      <c r="K42" s="29">
        <v>300</v>
      </c>
      <c r="L42" s="37"/>
      <c r="M42" s="19"/>
      <c r="O42" s="26"/>
      <c r="Q42" s="29">
        <v>300</v>
      </c>
      <c r="R42" s="37"/>
      <c r="S42" s="25"/>
      <c r="U42" s="29">
        <v>300</v>
      </c>
      <c r="V42" s="37"/>
      <c r="W42" s="19">
        <f t="shared" si="2"/>
        <v>719.06665214258078</v>
      </c>
      <c r="Y42" s="26"/>
      <c r="AA42" s="29">
        <v>300</v>
      </c>
      <c r="AB42" s="37"/>
      <c r="AC42" s="25">
        <f t="shared" si="1"/>
        <v>719.06665214258078</v>
      </c>
      <c r="AE42" s="29">
        <v>150</v>
      </c>
      <c r="AF42" s="37"/>
      <c r="AG42" s="19">
        <f>$AF$52-($AI$60*AE42)</f>
        <v>860.85293971252543</v>
      </c>
      <c r="AI42" s="26"/>
    </row>
    <row r="43" spans="1:35" x14ac:dyDescent="0.2">
      <c r="B43" s="13"/>
      <c r="C43" s="27"/>
      <c r="G43" s="29">
        <v>200</v>
      </c>
      <c r="H43" s="37"/>
      <c r="I43" s="25">
        <f t="shared" si="8"/>
        <v>815.60648242481511</v>
      </c>
      <c r="K43" s="29">
        <v>200</v>
      </c>
      <c r="L43" s="37"/>
      <c r="M43" s="19"/>
      <c r="O43" s="26"/>
      <c r="Q43" s="29">
        <v>200</v>
      </c>
      <c r="R43" s="37"/>
      <c r="S43" s="25"/>
      <c r="U43" s="29">
        <v>200</v>
      </c>
      <c r="V43" s="37"/>
      <c r="W43" s="19">
        <f t="shared" si="2"/>
        <v>812.71110142838711</v>
      </c>
      <c r="Y43" s="26"/>
      <c r="AA43" s="29">
        <v>200</v>
      </c>
      <c r="AB43" s="37"/>
      <c r="AC43" s="25">
        <f t="shared" si="1"/>
        <v>812.71110142838711</v>
      </c>
      <c r="AE43" s="39">
        <v>96</v>
      </c>
      <c r="AF43">
        <v>931.72640552757309</v>
      </c>
      <c r="AG43" s="19">
        <f>$AF$52-($AI$60*AE43)</f>
        <v>910.94588141601628</v>
      </c>
      <c r="AH43" s="14">
        <v>0.19855163634248965</v>
      </c>
      <c r="AI43" s="26">
        <f t="shared" ref="AI43" si="9">(AF43-AG43)^2</f>
        <v>431.83018235099416</v>
      </c>
    </row>
    <row r="44" spans="1:35" x14ac:dyDescent="0.2">
      <c r="B44" s="13"/>
      <c r="C44" s="27"/>
      <c r="G44" s="29">
        <v>150</v>
      </c>
      <c r="H44" s="37"/>
      <c r="I44" s="25">
        <f t="shared" si="8"/>
        <v>861.70486181861133</v>
      </c>
      <c r="K44" s="29">
        <v>150</v>
      </c>
      <c r="L44" s="37"/>
      <c r="M44" s="19"/>
      <c r="O44" s="26"/>
      <c r="Q44" s="29">
        <v>150</v>
      </c>
      <c r="R44" s="37"/>
      <c r="S44" s="25"/>
      <c r="U44" s="29">
        <v>150</v>
      </c>
      <c r="V44" s="37"/>
      <c r="W44" s="19">
        <f t="shared" si="2"/>
        <v>859.53332607129039</v>
      </c>
      <c r="Y44" s="26"/>
      <c r="AA44" s="29">
        <v>150</v>
      </c>
      <c r="AB44" s="37"/>
      <c r="AC44" s="25">
        <f t="shared" si="1"/>
        <v>859.53332607129039</v>
      </c>
      <c r="AE44" s="39">
        <v>72</v>
      </c>
      <c r="AF44">
        <v>934.72426036959303</v>
      </c>
      <c r="AG44" s="19">
        <f>$AF$52-($AI$60*AE44)</f>
        <v>933.20941106201224</v>
      </c>
      <c r="AH44" s="14">
        <v>0.19855163634248965</v>
      </c>
      <c r="AI44" s="26">
        <f t="shared" si="0"/>
        <v>2.2947684246779962</v>
      </c>
    </row>
    <row r="45" spans="1:35" ht="17" thickBot="1" x14ac:dyDescent="0.25">
      <c r="G45" s="29">
        <v>100</v>
      </c>
      <c r="H45" s="37"/>
      <c r="I45" s="25">
        <f t="shared" si="8"/>
        <v>907.80324121240756</v>
      </c>
      <c r="K45" s="29">
        <v>100</v>
      </c>
      <c r="L45" s="37"/>
      <c r="M45" s="19"/>
      <c r="O45" s="26"/>
      <c r="Q45" s="29">
        <v>100</v>
      </c>
      <c r="R45" s="37"/>
      <c r="S45" s="25"/>
      <c r="U45" s="29">
        <v>100</v>
      </c>
      <c r="V45" s="37"/>
      <c r="W45" s="19">
        <f t="shared" si="2"/>
        <v>906.35555071419355</v>
      </c>
      <c r="Y45" s="26"/>
      <c r="AA45" s="29">
        <v>100</v>
      </c>
      <c r="AB45" s="37"/>
      <c r="AC45" s="25">
        <f t="shared" si="1"/>
        <v>906.35555071419355</v>
      </c>
      <c r="AE45" s="39">
        <v>48</v>
      </c>
      <c r="AF45">
        <v>940.75128271869528</v>
      </c>
      <c r="AG45" s="19">
        <f>$AF$52-($AI$60*AE45)</f>
        <v>955.47294070800808</v>
      </c>
      <c r="AH45" s="14">
        <v>0.29890914403497931</v>
      </c>
      <c r="AI45" s="26">
        <f t="shared" si="0"/>
        <v>216.72721395429747</v>
      </c>
    </row>
    <row r="46" spans="1:35" ht="17" thickBot="1" x14ac:dyDescent="0.25">
      <c r="A46" s="39">
        <v>96</v>
      </c>
      <c r="B46">
        <v>931.72640552757309</v>
      </c>
      <c r="C46" s="19">
        <f t="shared" ref="C46:C54" si="10">$B$55-($E$63*A46)</f>
        <v>911.49111156391132</v>
      </c>
      <c r="D46" s="22"/>
      <c r="E46" s="23">
        <f t="shared" ref="E46:E54" si="11">(B46-C46)^2</f>
        <v>409.46712179580663</v>
      </c>
      <c r="G46" s="39">
        <v>96</v>
      </c>
      <c r="H46">
        <v>931.72640552757309</v>
      </c>
      <c r="I46" s="25">
        <f t="shared" si="8"/>
        <v>911.49111156391132</v>
      </c>
      <c r="K46" s="39">
        <v>96</v>
      </c>
      <c r="L46">
        <v>931.72640552757309</v>
      </c>
      <c r="M46" s="19">
        <f t="shared" ref="M46:M54" si="12">$L$55-($O$63*K46)</f>
        <v>909.04465393842531</v>
      </c>
      <c r="O46" s="26">
        <f t="shared" ref="O46:O54" si="13">(L46-M46)^2</f>
        <v>514.46185515180787</v>
      </c>
      <c r="Q46" s="39">
        <v>96</v>
      </c>
      <c r="R46">
        <v>931.72640552757309</v>
      </c>
      <c r="S46" s="25">
        <f t="shared" ref="S46:S54" si="14">$R$55-($O$63*Q46)</f>
        <v>909.04465393842531</v>
      </c>
      <c r="U46" s="39">
        <v>96</v>
      </c>
      <c r="V46">
        <v>931.72640552757309</v>
      </c>
      <c r="W46" s="19">
        <f t="shared" si="2"/>
        <v>910.10132868562584</v>
      </c>
      <c r="Y46" s="26">
        <f t="shared" ref="Y46:Y54" si="15">(V46-W46)^2</f>
        <v>467.64394842012314</v>
      </c>
      <c r="AA46" s="39">
        <v>96</v>
      </c>
      <c r="AB46">
        <v>931.72640552757309</v>
      </c>
      <c r="AC46" s="25">
        <f t="shared" si="1"/>
        <v>910.10132868562584</v>
      </c>
      <c r="AE46" s="39">
        <v>24</v>
      </c>
      <c r="AF46">
        <v>946.38378176076537</v>
      </c>
      <c r="AG46" s="19">
        <f>$AF$52-($AI$60*AE46)</f>
        <v>977.73647035400404</v>
      </c>
      <c r="AH46" s="14">
        <v>0.21071666345129578</v>
      </c>
      <c r="AI46" s="26">
        <f t="shared" si="0"/>
        <v>982.99108202459809</v>
      </c>
    </row>
    <row r="47" spans="1:35" x14ac:dyDescent="0.2">
      <c r="A47" s="39">
        <v>72</v>
      </c>
      <c r="B47">
        <v>934.72426036959303</v>
      </c>
      <c r="C47" s="19">
        <f t="shared" si="10"/>
        <v>933.61833367293343</v>
      </c>
      <c r="D47" s="22"/>
      <c r="E47" s="23">
        <f t="shared" si="11"/>
        <v>1.2230738583844021</v>
      </c>
      <c r="G47" s="39">
        <v>72</v>
      </c>
      <c r="H47">
        <v>934.72426036959303</v>
      </c>
      <c r="I47" s="25">
        <f t="shared" si="8"/>
        <v>933.61833367293343</v>
      </c>
      <c r="K47" s="39">
        <v>72</v>
      </c>
      <c r="L47">
        <v>934.72426036959303</v>
      </c>
      <c r="M47" s="19">
        <f t="shared" si="12"/>
        <v>931.78349045381901</v>
      </c>
      <c r="O47" s="26">
        <f t="shared" si="13"/>
        <v>8.6481276975214936</v>
      </c>
      <c r="Q47" s="39">
        <v>72</v>
      </c>
      <c r="R47">
        <v>934.72426036959303</v>
      </c>
      <c r="S47" s="25">
        <f t="shared" si="14"/>
        <v>931.78349045381901</v>
      </c>
      <c r="U47" s="39">
        <v>72</v>
      </c>
      <c r="V47">
        <v>934.72426036959303</v>
      </c>
      <c r="W47" s="19">
        <f t="shared" si="2"/>
        <v>932.57599651421936</v>
      </c>
      <c r="Y47" s="26">
        <f t="shared" si="15"/>
        <v>4.6150375923049474</v>
      </c>
      <c r="AA47" s="39">
        <v>72</v>
      </c>
      <c r="AB47">
        <v>934.72426036959303</v>
      </c>
      <c r="AC47" s="25">
        <f t="shared" si="1"/>
        <v>932.57599651421936</v>
      </c>
      <c r="AE47" s="39">
        <v>8</v>
      </c>
      <c r="AF47">
        <v>954.11641997499271</v>
      </c>
      <c r="AG47" s="19">
        <f>$AF$52-($AI$60*AE47)</f>
        <v>992.57882345133464</v>
      </c>
      <c r="AH47" s="14">
        <v>0.2817604535910897</v>
      </c>
      <c r="AI47" s="26">
        <f t="shared" si="0"/>
        <v>1479.3564811769199</v>
      </c>
    </row>
    <row r="48" spans="1:35" x14ac:dyDescent="0.2">
      <c r="A48" s="39">
        <v>48</v>
      </c>
      <c r="B48">
        <v>940.75128271869528</v>
      </c>
      <c r="C48" s="19">
        <f t="shared" si="10"/>
        <v>955.74555578195566</v>
      </c>
      <c r="E48" s="26">
        <f t="shared" si="11"/>
        <v>224.8282246956158</v>
      </c>
      <c r="G48" s="39">
        <v>48</v>
      </c>
      <c r="H48">
        <v>940.75128271869528</v>
      </c>
      <c r="I48" s="25">
        <f t="shared" si="8"/>
        <v>955.74555578195566</v>
      </c>
      <c r="K48" s="39">
        <v>48</v>
      </c>
      <c r="L48">
        <v>940.75128271869528</v>
      </c>
      <c r="M48" s="19">
        <f t="shared" si="12"/>
        <v>954.52232696921271</v>
      </c>
      <c r="O48" s="26">
        <f t="shared" si="13"/>
        <v>189.64165974970928</v>
      </c>
      <c r="Q48" s="39">
        <v>48</v>
      </c>
      <c r="R48">
        <v>940.75128271869528</v>
      </c>
      <c r="S48" s="25">
        <f t="shared" si="14"/>
        <v>954.52232696921271</v>
      </c>
      <c r="U48" s="39">
        <v>48</v>
      </c>
      <c r="V48">
        <v>940.75128271869528</v>
      </c>
      <c r="W48" s="19">
        <f t="shared" si="2"/>
        <v>955.05066434281298</v>
      </c>
      <c r="Y48" s="26">
        <f t="shared" si="15"/>
        <v>204.47231483215495</v>
      </c>
      <c r="AA48" s="39">
        <v>48</v>
      </c>
      <c r="AB48">
        <v>940.75128271869528</v>
      </c>
      <c r="AC48" s="25">
        <f t="shared" si="1"/>
        <v>955.05066434281298</v>
      </c>
      <c r="AE48" s="39">
        <v>4</v>
      </c>
      <c r="AF48">
        <v>960.23750496814307</v>
      </c>
      <c r="AG48" s="19">
        <f>$AF$52-($AI$60*AE48)</f>
        <v>996.28941172566738</v>
      </c>
      <c r="AH48" s="14">
        <v>0.12405483343546145</v>
      </c>
      <c r="AI48" s="26">
        <f t="shared" si="0"/>
        <v>1299.7399808532268</v>
      </c>
    </row>
    <row r="49" spans="1:35" x14ac:dyDescent="0.2">
      <c r="A49" s="39">
        <v>24</v>
      </c>
      <c r="B49">
        <v>946.38378176076537</v>
      </c>
      <c r="C49" s="19">
        <f t="shared" si="10"/>
        <v>977.87277789097777</v>
      </c>
      <c r="E49" s="26">
        <f t="shared" si="11"/>
        <v>991.5568772885315</v>
      </c>
      <c r="G49" s="39">
        <v>24</v>
      </c>
      <c r="H49">
        <v>946.38378176076537</v>
      </c>
      <c r="I49" s="25">
        <f t="shared" si="8"/>
        <v>977.87277789097777</v>
      </c>
      <c r="K49" s="39">
        <v>24</v>
      </c>
      <c r="L49">
        <v>946.38378176076537</v>
      </c>
      <c r="M49" s="19">
        <f t="shared" si="12"/>
        <v>977.2611634846063</v>
      </c>
      <c r="O49" s="26">
        <f t="shared" si="13"/>
        <v>953.41270211978565</v>
      </c>
      <c r="Q49" s="39">
        <v>24</v>
      </c>
      <c r="R49">
        <v>946.38378176076537</v>
      </c>
      <c r="S49" s="25">
        <f t="shared" si="14"/>
        <v>977.2611634846063</v>
      </c>
      <c r="U49" s="39">
        <v>24</v>
      </c>
      <c r="V49">
        <v>946.38378176076537</v>
      </c>
      <c r="W49" s="19">
        <f t="shared" si="2"/>
        <v>977.52533217140649</v>
      </c>
      <c r="Y49" s="26">
        <f t="shared" si="15"/>
        <v>969.79616197850191</v>
      </c>
      <c r="AA49" s="39">
        <v>24</v>
      </c>
      <c r="AB49">
        <v>946.38378176076537</v>
      </c>
      <c r="AC49" s="25">
        <f t="shared" si="1"/>
        <v>977.52533217140649</v>
      </c>
      <c r="AE49" s="39">
        <v>2</v>
      </c>
      <c r="AF49">
        <v>964.30420941019759</v>
      </c>
      <c r="AG49" s="19">
        <f>$AF$52-($AI$60*AE49)</f>
        <v>998.14470586283369</v>
      </c>
      <c r="AH49" s="14">
        <v>6.8207369875796509E-2</v>
      </c>
      <c r="AI49" s="26">
        <f t="shared" si="0"/>
        <v>1145.1792001608767</v>
      </c>
    </row>
    <row r="50" spans="1:35" x14ac:dyDescent="0.2">
      <c r="A50" s="39">
        <v>8</v>
      </c>
      <c r="B50">
        <v>954.11641997499271</v>
      </c>
      <c r="C50" s="19">
        <f t="shared" si="10"/>
        <v>992.62425929699259</v>
      </c>
      <c r="E50" s="26">
        <f t="shared" si="11"/>
        <v>1482.8536892489603</v>
      </c>
      <c r="G50" s="39">
        <v>8</v>
      </c>
      <c r="H50">
        <v>954.11641997499271</v>
      </c>
      <c r="I50" s="25">
        <f t="shared" si="8"/>
        <v>992.62425929699259</v>
      </c>
      <c r="J50" s="40"/>
      <c r="K50" s="39">
        <v>8</v>
      </c>
      <c r="L50">
        <v>954.11641997499271</v>
      </c>
      <c r="M50" s="19">
        <f t="shared" si="12"/>
        <v>992.42038782820214</v>
      </c>
      <c r="O50" s="26">
        <f t="shared" si="13"/>
        <v>1467.1939532997012</v>
      </c>
      <c r="Q50" s="39">
        <v>8</v>
      </c>
      <c r="R50">
        <v>954.11641997499271</v>
      </c>
      <c r="S50" s="25">
        <f t="shared" si="14"/>
        <v>992.42038782820214</v>
      </c>
      <c r="U50" s="39">
        <v>8</v>
      </c>
      <c r="V50">
        <v>954.11641997499271</v>
      </c>
      <c r="W50" s="19">
        <f t="shared" si="2"/>
        <v>992.50844405713553</v>
      </c>
      <c r="Y50" s="26">
        <f t="shared" si="15"/>
        <v>1473.9475131238346</v>
      </c>
      <c r="AA50" s="39">
        <v>8</v>
      </c>
      <c r="AB50">
        <v>954.11641997499271</v>
      </c>
      <c r="AC50" s="25">
        <f t="shared" si="1"/>
        <v>992.50844405713553</v>
      </c>
      <c r="AE50" s="39">
        <v>1</v>
      </c>
      <c r="AF50">
        <v>977.94259644466001</v>
      </c>
      <c r="AG50" s="19">
        <f>$AF$52-($AI$60*AE50)</f>
        <v>999.07235293141684</v>
      </c>
      <c r="AH50" s="14">
        <v>0.13631685622313536</v>
      </c>
      <c r="AI50" s="26">
        <f t="shared" si="0"/>
        <v>446.46660918964244</v>
      </c>
    </row>
    <row r="51" spans="1:35" x14ac:dyDescent="0.2">
      <c r="A51" s="39">
        <v>4</v>
      </c>
      <c r="B51">
        <v>960.23750496814307</v>
      </c>
      <c r="C51" s="19">
        <f t="shared" si="10"/>
        <v>996.31212964849635</v>
      </c>
      <c r="E51" s="26">
        <f t="shared" si="11"/>
        <v>1301.3785458283542</v>
      </c>
      <c r="G51" s="39">
        <v>4</v>
      </c>
      <c r="H51">
        <v>960.23750496814307</v>
      </c>
      <c r="I51" s="25">
        <f t="shared" si="8"/>
        <v>996.31212964849635</v>
      </c>
      <c r="K51" s="39">
        <v>4</v>
      </c>
      <c r="L51">
        <v>960.23750496814307</v>
      </c>
      <c r="M51" s="19">
        <f t="shared" si="12"/>
        <v>996.21019391410107</v>
      </c>
      <c r="O51" s="26">
        <f t="shared" si="13"/>
        <v>1294.0343500026488</v>
      </c>
      <c r="Q51" s="39">
        <v>4</v>
      </c>
      <c r="R51">
        <v>960.23750496814307</v>
      </c>
      <c r="S51" s="25">
        <f t="shared" si="14"/>
        <v>996.21019391410107</v>
      </c>
      <c r="U51" s="39">
        <v>4</v>
      </c>
      <c r="V51">
        <v>960.23750496814307</v>
      </c>
      <c r="W51" s="19">
        <f t="shared" si="2"/>
        <v>996.25422202856771</v>
      </c>
      <c r="Y51" s="26">
        <f t="shared" si="15"/>
        <v>1297.2039078106832</v>
      </c>
      <c r="AA51" s="39">
        <v>4</v>
      </c>
      <c r="AB51">
        <v>960.23750496814307</v>
      </c>
      <c r="AC51" s="25">
        <f t="shared" si="1"/>
        <v>996.25422202856771</v>
      </c>
      <c r="AE51" s="39">
        <v>0.5</v>
      </c>
      <c r="AF51">
        <v>988.43187937315281</v>
      </c>
      <c r="AG51" s="19">
        <f>$AF$52-($AI$60*AE51)</f>
        <v>999.53617646570842</v>
      </c>
      <c r="AH51" s="14">
        <v>7.3630064200856549E-2</v>
      </c>
      <c r="AI51" s="26">
        <f t="shared" si="0"/>
        <v>123.30541391973901</v>
      </c>
    </row>
    <row r="52" spans="1:35" x14ac:dyDescent="0.2">
      <c r="A52" s="39">
        <v>2</v>
      </c>
      <c r="B52">
        <v>964.30420941019759</v>
      </c>
      <c r="C52" s="19">
        <f t="shared" si="10"/>
        <v>998.15606482424812</v>
      </c>
      <c r="E52" s="26">
        <f t="shared" si="11"/>
        <v>1145.9481149737824</v>
      </c>
      <c r="G52" s="39">
        <v>2</v>
      </c>
      <c r="H52">
        <v>964.30420941019759</v>
      </c>
      <c r="I52" s="25">
        <f t="shared" si="8"/>
        <v>998.15606482424812</v>
      </c>
      <c r="K52" s="39">
        <v>2</v>
      </c>
      <c r="L52">
        <v>964.30420941019759</v>
      </c>
      <c r="M52" s="19">
        <f t="shared" si="12"/>
        <v>998.10509695705048</v>
      </c>
      <c r="O52" s="26">
        <f t="shared" si="13"/>
        <v>1142.4999989549949</v>
      </c>
      <c r="Q52" s="39">
        <v>2</v>
      </c>
      <c r="R52">
        <v>964.30420941019759</v>
      </c>
      <c r="S52" s="25">
        <f t="shared" si="14"/>
        <v>998.10509695705048</v>
      </c>
      <c r="U52" s="39">
        <v>2</v>
      </c>
      <c r="V52">
        <v>964.30420941019759</v>
      </c>
      <c r="W52" s="19">
        <f t="shared" si="2"/>
        <v>998.12711101428386</v>
      </c>
      <c r="Y52" s="26">
        <f t="shared" si="15"/>
        <v>1143.9886729197015</v>
      </c>
      <c r="AA52" s="39">
        <v>2</v>
      </c>
      <c r="AB52">
        <v>964.30420941019759</v>
      </c>
      <c r="AC52" s="25">
        <f t="shared" si="1"/>
        <v>998.12711101428386</v>
      </c>
      <c r="AE52" s="39">
        <v>0</v>
      </c>
      <c r="AF52">
        <v>1000</v>
      </c>
      <c r="AG52" s="19">
        <f>$AF$52-($AI$60*AE52)</f>
        <v>1000</v>
      </c>
      <c r="AH52" s="14">
        <v>0</v>
      </c>
      <c r="AI52" s="26">
        <f>(AF52-AG52)^2</f>
        <v>0</v>
      </c>
    </row>
    <row r="53" spans="1:35" x14ac:dyDescent="0.2">
      <c r="A53" s="39">
        <v>1</v>
      </c>
      <c r="B53">
        <v>977.94259644466001</v>
      </c>
      <c r="C53" s="19">
        <f t="shared" si="10"/>
        <v>999.07803241212412</v>
      </c>
      <c r="E53" s="26">
        <f t="shared" si="11"/>
        <v>446.70665353477534</v>
      </c>
      <c r="G53" s="39">
        <v>1</v>
      </c>
      <c r="H53">
        <v>977.94259644466001</v>
      </c>
      <c r="I53" s="25">
        <f t="shared" si="8"/>
        <v>999.07803241212412</v>
      </c>
      <c r="K53" s="39">
        <v>1</v>
      </c>
      <c r="L53">
        <v>977.94259644466001</v>
      </c>
      <c r="M53" s="19">
        <f t="shared" si="12"/>
        <v>999.0525484785253</v>
      </c>
      <c r="O53" s="26">
        <f t="shared" si="13"/>
        <v>445.63007487209302</v>
      </c>
      <c r="Q53" s="39">
        <v>1</v>
      </c>
      <c r="R53">
        <v>977.94259644466001</v>
      </c>
      <c r="S53" s="25">
        <f t="shared" si="14"/>
        <v>999.0525484785253</v>
      </c>
      <c r="U53" s="39">
        <v>1</v>
      </c>
      <c r="V53">
        <v>977.94259644466001</v>
      </c>
      <c r="W53" s="19">
        <f t="shared" si="2"/>
        <v>999.06355550714193</v>
      </c>
      <c r="Y53" s="26">
        <f t="shared" si="15"/>
        <v>446.09491171903699</v>
      </c>
      <c r="AA53" s="39">
        <v>1</v>
      </c>
      <c r="AB53">
        <v>977.94259644466001</v>
      </c>
      <c r="AC53" s="25">
        <f t="shared" si="1"/>
        <v>999.06355550714193</v>
      </c>
      <c r="AE53" s="41"/>
      <c r="AI53" s="26">
        <f>SUM(AI3:AI52)</f>
        <v>24571.702247169262</v>
      </c>
    </row>
    <row r="54" spans="1:35" x14ac:dyDescent="0.2">
      <c r="A54" s="39">
        <v>0.5</v>
      </c>
      <c r="B54">
        <v>988.43187937315281</v>
      </c>
      <c r="C54" s="19">
        <f t="shared" si="10"/>
        <v>999.539016206062</v>
      </c>
      <c r="E54" s="26">
        <f t="shared" si="11"/>
        <v>123.36848862496801</v>
      </c>
      <c r="G54" s="39">
        <v>0.5</v>
      </c>
      <c r="H54">
        <v>988.43187937315281</v>
      </c>
      <c r="I54" s="25">
        <f t="shared" si="8"/>
        <v>999.539016206062</v>
      </c>
      <c r="K54" s="39">
        <v>0.5</v>
      </c>
      <c r="L54">
        <v>988.43187937315281</v>
      </c>
      <c r="M54" s="19">
        <f t="shared" si="12"/>
        <v>999.52627423926265</v>
      </c>
      <c r="O54" s="26">
        <f t="shared" si="13"/>
        <v>123.08559744516432</v>
      </c>
      <c r="Q54" s="39">
        <v>0.5</v>
      </c>
      <c r="R54">
        <v>988.43187937315281</v>
      </c>
      <c r="S54" s="25">
        <f t="shared" si="14"/>
        <v>999.52627423926265</v>
      </c>
      <c r="U54" s="39">
        <v>0.5</v>
      </c>
      <c r="V54">
        <v>988.43187937315281</v>
      </c>
      <c r="W54" s="19">
        <f t="shared" si="2"/>
        <v>999.53177775357096</v>
      </c>
      <c r="Y54" s="26">
        <f t="shared" si="15"/>
        <v>123.20774405560955</v>
      </c>
      <c r="AA54" s="39">
        <v>0.5</v>
      </c>
      <c r="AB54">
        <v>988.43187937315281</v>
      </c>
      <c r="AC54" s="25">
        <f t="shared" si="1"/>
        <v>999.53177775357096</v>
      </c>
      <c r="AE54" s="41"/>
      <c r="AI54" s="26"/>
    </row>
    <row r="55" spans="1:35" ht="17" x14ac:dyDescent="0.2">
      <c r="A55" s="39">
        <v>0</v>
      </c>
      <c r="B55">
        <v>1000</v>
      </c>
      <c r="C55" s="19">
        <f>$B$55-($E$63*A55)</f>
        <v>1000</v>
      </c>
      <c r="E55" s="26">
        <f>(B55-C55)^2</f>
        <v>0</v>
      </c>
      <c r="G55" s="39">
        <v>0</v>
      </c>
      <c r="H55">
        <v>1000</v>
      </c>
      <c r="I55" s="25">
        <f>$H$55-($E$63*G55)</f>
        <v>1000</v>
      </c>
      <c r="K55" s="39">
        <v>0</v>
      </c>
      <c r="L55">
        <v>1000</v>
      </c>
      <c r="M55" s="19">
        <f>$L$55-($O$63*K55)</f>
        <v>1000</v>
      </c>
      <c r="O55" s="26">
        <f>(L55-M55)^2</f>
        <v>0</v>
      </c>
      <c r="Q55" s="39">
        <v>0</v>
      </c>
      <c r="R55">
        <v>1000</v>
      </c>
      <c r="S55" s="25">
        <f>$R$55-($O$63*Q55)</f>
        <v>1000</v>
      </c>
      <c r="U55" s="39">
        <v>0</v>
      </c>
      <c r="V55">
        <v>1000</v>
      </c>
      <c r="W55" s="19">
        <f>$V$55-($Y$63*U55)</f>
        <v>1000</v>
      </c>
      <c r="Y55" s="26">
        <f>(V55-W55)^2</f>
        <v>0</v>
      </c>
      <c r="AA55" s="39">
        <v>0</v>
      </c>
      <c r="AB55">
        <v>1000</v>
      </c>
      <c r="AC55" s="25">
        <f>$AB$55-($Y$63*AA55)</f>
        <v>1000</v>
      </c>
      <c r="AE55" s="41"/>
      <c r="AH55" s="42" t="s">
        <v>2</v>
      </c>
      <c r="AI55" s="43">
        <f>RSQ(AG3:AG52,AF3:AF52)</f>
        <v>0.99657478241405006</v>
      </c>
    </row>
    <row r="56" spans="1:35" x14ac:dyDescent="0.2">
      <c r="A56" s="29"/>
      <c r="E56" s="26">
        <f>SUM(E46:E55)</f>
        <v>6127.3307898491785</v>
      </c>
      <c r="G56" s="29"/>
      <c r="I56" s="26"/>
      <c r="K56" s="29"/>
      <c r="O56" s="26">
        <f>SUM(O30:O55)</f>
        <v>8851.6424301904099</v>
      </c>
      <c r="Q56" s="29"/>
      <c r="S56" s="26"/>
      <c r="U56" s="29"/>
      <c r="Y56" s="26">
        <f>SUM(Y15:Y55)</f>
        <v>15255.922229446815</v>
      </c>
      <c r="AA56" s="29"/>
      <c r="AC56" s="26"/>
      <c r="AE56" s="41"/>
      <c r="AI56" s="26"/>
    </row>
    <row r="57" spans="1:35" x14ac:dyDescent="0.2">
      <c r="A57" s="29"/>
      <c r="E57" s="26"/>
      <c r="G57" s="29"/>
      <c r="I57" s="26"/>
      <c r="K57" s="29"/>
      <c r="O57" s="26"/>
      <c r="Q57" s="29"/>
      <c r="S57" s="26"/>
      <c r="U57" s="29"/>
      <c r="Y57" s="26"/>
      <c r="AA57" s="29"/>
      <c r="AC57" s="26"/>
      <c r="AE57" s="41"/>
      <c r="AI57" s="26"/>
    </row>
    <row r="58" spans="1:35" ht="17" x14ac:dyDescent="0.2">
      <c r="A58" s="29"/>
      <c r="D58" s="42" t="s">
        <v>2</v>
      </c>
      <c r="E58" s="43">
        <f>RSQ(C46:C55,B46:B55)</f>
        <v>0.63967161601060307</v>
      </c>
      <c r="G58" s="29"/>
      <c r="I58" s="26"/>
      <c r="K58" s="29"/>
      <c r="N58" s="42" t="s">
        <v>2</v>
      </c>
      <c r="O58" s="43">
        <f>RSQ(M30:M55,L30:L55)</f>
        <v>0.99536843578815082</v>
      </c>
      <c r="Q58" s="29"/>
      <c r="S58" s="26"/>
      <c r="T58" s="44"/>
      <c r="U58" s="29"/>
      <c r="X58" s="42" t="s">
        <v>2</v>
      </c>
      <c r="Y58" s="43">
        <f>RSQ(W15:W55,V15:V55)</f>
        <v>0.99702470658302422</v>
      </c>
      <c r="AA58" s="29"/>
      <c r="AC58" s="26"/>
      <c r="AE58" s="41"/>
      <c r="AI58" s="26"/>
    </row>
    <row r="59" spans="1:35" x14ac:dyDescent="0.2">
      <c r="A59" s="29"/>
      <c r="E59" s="26"/>
      <c r="G59" s="29"/>
      <c r="I59" s="26"/>
      <c r="K59" s="29"/>
      <c r="O59" s="26"/>
      <c r="Q59" s="29"/>
      <c r="S59" s="26"/>
      <c r="U59" s="29"/>
      <c r="Y59" s="26"/>
      <c r="AA59" s="29"/>
      <c r="AC59" s="26"/>
      <c r="AE59" s="41"/>
      <c r="AH59" s="45" t="s">
        <v>0</v>
      </c>
      <c r="AI59" s="46"/>
    </row>
    <row r="60" spans="1:35" x14ac:dyDescent="0.2">
      <c r="A60" s="29"/>
      <c r="E60" s="26"/>
      <c r="G60" s="29"/>
      <c r="I60" s="26"/>
      <c r="K60" s="29"/>
      <c r="O60" s="26"/>
      <c r="Q60" s="29"/>
      <c r="S60" s="26"/>
      <c r="U60" s="29"/>
      <c r="Y60" s="26"/>
      <c r="AA60" s="29"/>
      <c r="AC60" s="26"/>
      <c r="AE60" s="41"/>
      <c r="AH60" s="45" t="s">
        <v>1</v>
      </c>
      <c r="AI60" s="48">
        <v>0.92764706858316381</v>
      </c>
    </row>
    <row r="61" spans="1:35" ht="17" thickBot="1" x14ac:dyDescent="0.25">
      <c r="A61" s="29"/>
      <c r="E61" s="26"/>
      <c r="G61" s="29"/>
      <c r="I61" s="26"/>
      <c r="K61" s="29"/>
      <c r="O61" s="26"/>
      <c r="Q61" s="29"/>
      <c r="S61" s="26"/>
      <c r="U61" s="29"/>
      <c r="Y61" s="26"/>
      <c r="AA61" s="29"/>
      <c r="AC61" s="26"/>
      <c r="AE61" s="50"/>
      <c r="AF61" s="51"/>
      <c r="AG61" s="51"/>
      <c r="AH61" s="51"/>
      <c r="AI61" s="52"/>
    </row>
    <row r="62" spans="1:35" x14ac:dyDescent="0.2">
      <c r="A62" s="29"/>
      <c r="D62" s="45" t="s">
        <v>0</v>
      </c>
      <c r="E62" s="47"/>
      <c r="G62" s="29"/>
      <c r="I62" s="26"/>
      <c r="K62" s="29"/>
      <c r="N62" s="45" t="s">
        <v>0</v>
      </c>
      <c r="O62" s="46"/>
      <c r="Q62" s="29"/>
      <c r="S62" s="26"/>
      <c r="U62" s="29"/>
      <c r="X62" s="45" t="s">
        <v>0</v>
      </c>
      <c r="Y62" s="46"/>
      <c r="AA62" s="29"/>
      <c r="AC62" s="26"/>
      <c r="AE62" s="14"/>
    </row>
    <row r="63" spans="1:35" x14ac:dyDescent="0.2">
      <c r="A63" s="29"/>
      <c r="D63" s="45" t="s">
        <v>1</v>
      </c>
      <c r="E63" s="49">
        <v>0.92196758787592437</v>
      </c>
      <c r="G63" s="29"/>
      <c r="I63" s="26"/>
      <c r="K63" s="29"/>
      <c r="N63" s="45" t="s">
        <v>1</v>
      </c>
      <c r="O63" s="48">
        <v>0.94745152147473599</v>
      </c>
      <c r="Q63" s="29"/>
      <c r="S63" s="26"/>
      <c r="U63" s="29"/>
      <c r="X63" s="45" t="s">
        <v>1</v>
      </c>
      <c r="Y63" s="48">
        <v>0.93644449285806419</v>
      </c>
      <c r="AA63" s="29"/>
      <c r="AC63" s="26"/>
      <c r="AE63" s="14"/>
    </row>
    <row r="64" spans="1:35" ht="17" thickBot="1" x14ac:dyDescent="0.25">
      <c r="A64" s="53"/>
      <c r="B64" s="51"/>
      <c r="C64" s="51"/>
      <c r="D64" s="51"/>
      <c r="E64" s="52"/>
      <c r="G64" s="53"/>
      <c r="H64" s="51"/>
      <c r="I64" s="52"/>
      <c r="K64" s="53"/>
      <c r="L64" s="51"/>
      <c r="M64" s="51"/>
      <c r="N64" s="51"/>
      <c r="O64" s="52"/>
      <c r="Q64" s="53"/>
      <c r="R64" s="51"/>
      <c r="S64" s="52"/>
      <c r="U64" s="53"/>
      <c r="V64" s="51"/>
      <c r="W64" s="51"/>
      <c r="X64" s="51"/>
      <c r="Y64" s="52"/>
      <c r="AA64" s="53"/>
      <c r="AB64" s="51"/>
      <c r="AC64" s="52"/>
      <c r="AE64" s="14"/>
    </row>
    <row r="65" spans="31:31" x14ac:dyDescent="0.2">
      <c r="AE65" s="14"/>
    </row>
    <row r="66" spans="31:31" x14ac:dyDescent="0.2">
      <c r="AE66" s="14"/>
    </row>
    <row r="67" spans="31:31" x14ac:dyDescent="0.2">
      <c r="AE67" s="14"/>
    </row>
    <row r="68" spans="31:31" x14ac:dyDescent="0.2">
      <c r="AE68" s="14"/>
    </row>
    <row r="69" spans="31:31" x14ac:dyDescent="0.2">
      <c r="AE69" s="14"/>
    </row>
    <row r="70" spans="31:31" x14ac:dyDescent="0.2">
      <c r="AE70" s="14"/>
    </row>
    <row r="71" spans="31:31" x14ac:dyDescent="0.2">
      <c r="AE71" s="14"/>
    </row>
    <row r="72" spans="31:31" x14ac:dyDescent="0.2">
      <c r="AE72" s="14"/>
    </row>
    <row r="73" spans="31:31" x14ac:dyDescent="0.2">
      <c r="AE73" s="14"/>
    </row>
    <row r="74" spans="31:31" x14ac:dyDescent="0.2">
      <c r="AE74" s="14"/>
    </row>
    <row r="83" spans="31:31" x14ac:dyDescent="0.2">
      <c r="AE83" s="14"/>
    </row>
    <row r="84" spans="31:31" x14ac:dyDescent="0.2">
      <c r="AE84" s="14"/>
    </row>
    <row r="85" spans="31:31" x14ac:dyDescent="0.2">
      <c r="AE85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A92-4C25-904A-A721-E47DC0D45FC6}">
  <dimension ref="A1:AI82"/>
  <sheetViews>
    <sheetView topLeftCell="AE2" zoomScale="80" zoomScaleNormal="80" workbookViewId="0">
      <selection activeCell="AE13" sqref="AE13:AI13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30" width="11.5" style="14"/>
    <col min="31" max="31" width="11.5" style="15"/>
    <col min="32" max="16384" width="11.5" style="14"/>
  </cols>
  <sheetData>
    <row r="1" spans="1:35" x14ac:dyDescent="0.2">
      <c r="AH1" s="1"/>
    </row>
    <row r="2" spans="1:35" ht="25" thickBot="1" x14ac:dyDescent="0.35">
      <c r="B2" s="16"/>
      <c r="D2" s="17"/>
      <c r="AE2" s="18"/>
      <c r="AF2" s="2"/>
      <c r="AG2" s="19"/>
      <c r="AH2" s="3" t="s">
        <v>3</v>
      </c>
    </row>
    <row r="3" spans="1:35" x14ac:dyDescent="0.2">
      <c r="AA3" s="20"/>
      <c r="AB3" s="4"/>
      <c r="AC3" s="21"/>
      <c r="AE3" s="54">
        <v>1056.7903993601708</v>
      </c>
      <c r="AF3">
        <v>12.900642955957116</v>
      </c>
      <c r="AG3" s="19">
        <f>$AF$49-($AI$57*AE3)</f>
        <v>-65.935370945830982</v>
      </c>
      <c r="AH3" s="22">
        <v>0.92705658278976033</v>
      </c>
      <c r="AI3" s="23">
        <f>(AF3-AG3)^2</f>
        <v>6215.1170879229257</v>
      </c>
    </row>
    <row r="4" spans="1:35" x14ac:dyDescent="0.2">
      <c r="AA4" s="24"/>
      <c r="AB4" s="2"/>
      <c r="AC4" s="25"/>
      <c r="AE4" s="54">
        <v>1032.7903993601708</v>
      </c>
      <c r="AF4">
        <v>13.366080690874</v>
      </c>
      <c r="AG4" s="19">
        <f>$AF$49-($AI$57*AE4)</f>
        <v>-41.727686131331666</v>
      </c>
      <c r="AH4" s="14">
        <v>1.9937049325177916</v>
      </c>
      <c r="AI4" s="26">
        <f>(AF4-AG4)^2</f>
        <v>3035.3231426595698</v>
      </c>
    </row>
    <row r="5" spans="1:35" x14ac:dyDescent="0.2">
      <c r="A5" s="18"/>
      <c r="B5" s="5"/>
      <c r="C5" s="27"/>
      <c r="AA5" s="24"/>
      <c r="AB5" s="2"/>
      <c r="AC5" s="25"/>
      <c r="AE5" s="54">
        <v>1008.7903993601707</v>
      </c>
      <c r="AF5">
        <v>14.113642933086055</v>
      </c>
      <c r="AG5" s="19">
        <f>$AF$49-($AI$57*AE5)</f>
        <v>-17.520001316832122</v>
      </c>
      <c r="AH5" s="14">
        <v>1.7364148183681405</v>
      </c>
      <c r="AI5" s="26">
        <f>(AF5-AG5)^2</f>
        <v>1000.6874485303814</v>
      </c>
    </row>
    <row r="6" spans="1:35" x14ac:dyDescent="0.2">
      <c r="A6" s="18"/>
      <c r="B6" s="5"/>
      <c r="C6" s="27"/>
      <c r="AA6" s="24"/>
      <c r="AB6" s="2"/>
      <c r="AC6" s="25"/>
      <c r="AE6" s="54">
        <v>984.79039936017068</v>
      </c>
      <c r="AF6">
        <v>15.2355776746763</v>
      </c>
      <c r="AG6" s="19">
        <f>$AF$49-($AI$57*AE6)</f>
        <v>6.6876834976673081</v>
      </c>
      <c r="AH6" s="14">
        <v>1.4078632556027391</v>
      </c>
      <c r="AI6" s="26">
        <f>(AF6-AG6)^2</f>
        <v>73.066494861344225</v>
      </c>
    </row>
    <row r="7" spans="1:35" x14ac:dyDescent="0.2">
      <c r="A7" s="18"/>
      <c r="B7" s="5"/>
      <c r="C7" s="27"/>
      <c r="AA7" s="24"/>
      <c r="AB7" s="2"/>
      <c r="AC7" s="25"/>
      <c r="AE7" s="54">
        <v>968.79039936017068</v>
      </c>
      <c r="AF7">
        <v>15.742713032067201</v>
      </c>
      <c r="AG7" s="19">
        <f>$AF$49-($AI$57*AE7)</f>
        <v>22.826140040666814</v>
      </c>
      <c r="AH7" s="14">
        <v>0.55609432468506892</v>
      </c>
      <c r="AI7" s="26">
        <f>(AF7-AG7)^2</f>
        <v>50.174938186158471</v>
      </c>
    </row>
    <row r="8" spans="1:35" x14ac:dyDescent="0.2">
      <c r="A8" s="18"/>
      <c r="B8" s="5"/>
      <c r="C8" s="27"/>
      <c r="AA8" s="24"/>
      <c r="AB8" s="2"/>
      <c r="AC8" s="25"/>
      <c r="AE8" s="54">
        <v>964.79039936017068</v>
      </c>
      <c r="AF8">
        <v>17.45280568271939</v>
      </c>
      <c r="AG8" s="19">
        <f>$AF$49-($AI$57*AE8)</f>
        <v>26.860754176416776</v>
      </c>
      <c r="AH8" s="14">
        <v>4.2923394427849111</v>
      </c>
      <c r="AI8" s="26">
        <f>(AF8-AG8)^2</f>
        <v>88.509494860062915</v>
      </c>
    </row>
    <row r="9" spans="1:35" x14ac:dyDescent="0.2">
      <c r="A9" s="18"/>
      <c r="B9" s="5"/>
      <c r="C9" s="27"/>
      <c r="AA9" s="24"/>
      <c r="AB9" s="2"/>
      <c r="AC9" s="25"/>
      <c r="AE9" s="54">
        <v>962.79039936017068</v>
      </c>
      <c r="AF9">
        <v>18.336688916630802</v>
      </c>
      <c r="AG9" s="19">
        <f>$AF$49-($AI$57*AE9)</f>
        <v>28.878061244291644</v>
      </c>
      <c r="AH9" s="14">
        <v>0.5914594273660192</v>
      </c>
      <c r="AI9" s="26">
        <f t="shared" ref="AI9:AI48" si="0">(AF9-AG9)^2</f>
        <v>111.12053055037374</v>
      </c>
    </row>
    <row r="10" spans="1:35" x14ac:dyDescent="0.2">
      <c r="A10" s="18"/>
      <c r="B10" s="5"/>
      <c r="C10" s="27"/>
      <c r="AA10" s="24"/>
      <c r="AB10" s="2"/>
      <c r="AC10" s="25"/>
      <c r="AE10" s="54">
        <v>961.79039936017068</v>
      </c>
      <c r="AF10">
        <v>18.776169361981264</v>
      </c>
      <c r="AG10" s="19">
        <f>$AF$49-($AI$57*AE10)</f>
        <v>29.886714778229134</v>
      </c>
      <c r="AH10" s="14">
        <v>0.6095720717574229</v>
      </c>
      <c r="AI10" s="26">
        <f t="shared" si="0"/>
        <v>123.44421944650655</v>
      </c>
    </row>
    <row r="11" spans="1:35" x14ac:dyDescent="0.2">
      <c r="A11" s="18"/>
      <c r="B11" s="5"/>
      <c r="C11" s="27"/>
      <c r="AA11" s="24"/>
      <c r="AB11" s="2"/>
      <c r="AC11" s="26"/>
      <c r="AE11" s="54">
        <v>961.29039936017068</v>
      </c>
      <c r="AF11">
        <v>19.532953842289441</v>
      </c>
      <c r="AG11" s="19">
        <f>$AF$49-($AI$57*AE11)</f>
        <v>30.391041545197936</v>
      </c>
      <c r="AH11" s="14">
        <v>1.60957207175742</v>
      </c>
      <c r="AI11" s="26">
        <f t="shared" si="0"/>
        <v>117.89806856405268</v>
      </c>
    </row>
    <row r="12" spans="1:35" ht="17" thickBot="1" x14ac:dyDescent="0.25">
      <c r="A12" s="18"/>
      <c r="B12" s="5"/>
      <c r="C12" s="27"/>
      <c r="H12" s="28"/>
      <c r="I12" s="6"/>
      <c r="AA12" s="29"/>
      <c r="AC12" s="25"/>
      <c r="AE12" s="54">
        <v>960.79039936017068</v>
      </c>
      <c r="AF12">
        <v>20</v>
      </c>
      <c r="AG12" s="19">
        <f>$AF$49-($AI$57*AE12)</f>
        <v>30.895368312166624</v>
      </c>
      <c r="AH12" s="14">
        <v>2.60957207175742</v>
      </c>
      <c r="AI12" s="26">
        <f t="shared" si="0"/>
        <v>118.70905065776461</v>
      </c>
    </row>
    <row r="13" spans="1:35" x14ac:dyDescent="0.2">
      <c r="A13" s="18"/>
      <c r="B13" s="5"/>
      <c r="C13" s="27"/>
      <c r="H13" s="30"/>
      <c r="I13" s="6"/>
      <c r="AA13" s="29"/>
      <c r="AC13" s="25"/>
      <c r="AE13" s="31">
        <v>965.12585049842585</v>
      </c>
      <c r="AF13" s="7">
        <v>78.5751015643161</v>
      </c>
      <c r="AG13" s="19">
        <f>$AF$49-($AI$57*AE13)</f>
        <v>26.522400200352308</v>
      </c>
      <c r="AH13" s="14">
        <v>1.0980709301261589</v>
      </c>
      <c r="AI13" s="26">
        <f t="shared" si="0"/>
        <v>2709.4837192859982</v>
      </c>
    </row>
    <row r="14" spans="1:35" ht="17" thickBot="1" x14ac:dyDescent="0.25">
      <c r="A14" s="30"/>
      <c r="B14" s="6"/>
      <c r="C14" s="27"/>
      <c r="H14" s="30"/>
      <c r="I14" s="6"/>
      <c r="AA14" s="29"/>
      <c r="AC14" s="25"/>
      <c r="AE14" s="32">
        <v>941.12585049842585</v>
      </c>
      <c r="AF14" s="8">
        <v>80.944957214275334</v>
      </c>
      <c r="AG14" s="19">
        <f>$AF$49-($AI$57*AE14)</f>
        <v>50.730085014851738</v>
      </c>
      <c r="AH14" s="14">
        <v>2.4276061382782981</v>
      </c>
      <c r="AI14" s="26">
        <f t="shared" si="0"/>
        <v>912.93850202750082</v>
      </c>
    </row>
    <row r="15" spans="1:35" x14ac:dyDescent="0.2">
      <c r="A15" s="30"/>
      <c r="B15" s="6"/>
      <c r="C15" s="27"/>
      <c r="H15" s="30"/>
      <c r="I15" s="6"/>
      <c r="U15" s="31">
        <v>965.12585049842585</v>
      </c>
      <c r="V15" s="7">
        <v>78.5751015643161</v>
      </c>
      <c r="W15" s="19">
        <f t="shared" ref="W15:W25" si="1">$V$55-($Y$63*U15)</f>
        <v>15.577867848888332</v>
      </c>
      <c r="X15" s="22"/>
      <c r="Y15" s="23">
        <f t="shared" ref="Y15:Y23" si="2">(V15-W15)^2</f>
        <v>3968.6514557962291</v>
      </c>
      <c r="AA15" s="31">
        <v>965.12585049842585</v>
      </c>
      <c r="AB15" s="7">
        <v>78.5751015643161</v>
      </c>
      <c r="AC15" s="25">
        <f t="shared" ref="AC15:AC24" si="3">$AB$55-($Y$63*AA15)</f>
        <v>15.577867848888332</v>
      </c>
      <c r="AE15" s="32">
        <v>917.12585049842585</v>
      </c>
      <c r="AF15" s="8">
        <v>85.785528202308925</v>
      </c>
      <c r="AG15" s="19">
        <f>$AF$49-($AI$57*AE15)</f>
        <v>74.937769829351055</v>
      </c>
      <c r="AH15" s="14">
        <v>2.2850330177340648</v>
      </c>
      <c r="AI15" s="26">
        <f t="shared" si="0"/>
        <v>117.67386171807757</v>
      </c>
    </row>
    <row r="16" spans="1:35" x14ac:dyDescent="0.2">
      <c r="A16" s="30"/>
      <c r="B16" s="6"/>
      <c r="C16" s="27"/>
      <c r="H16" s="30"/>
      <c r="I16" s="6"/>
      <c r="U16" s="32">
        <v>941.12585049842585</v>
      </c>
      <c r="V16" s="8">
        <v>80.944957214275334</v>
      </c>
      <c r="W16" s="19">
        <f t="shared" si="1"/>
        <v>40.057712792866596</v>
      </c>
      <c r="Y16" s="26">
        <f t="shared" si="2"/>
        <v>1671.7667563760199</v>
      </c>
      <c r="AA16" s="32">
        <v>941.12585049842585</v>
      </c>
      <c r="AB16" s="8">
        <v>80.944957214275334</v>
      </c>
      <c r="AC16" s="25">
        <f t="shared" si="3"/>
        <v>40.057712792866596</v>
      </c>
      <c r="AE16" s="32">
        <v>893.12585049842585</v>
      </c>
      <c r="AF16" s="8">
        <v>90.130992685009304</v>
      </c>
      <c r="AG16" s="19">
        <f>$AF$49-($AI$57*AE16)</f>
        <v>99.145454643850485</v>
      </c>
      <c r="AH16" s="14">
        <v>2.2353312651075377</v>
      </c>
      <c r="AI16" s="26">
        <f t="shared" si="0"/>
        <v>81.260524407394783</v>
      </c>
    </row>
    <row r="17" spans="1:35" x14ac:dyDescent="0.2">
      <c r="A17" s="30"/>
      <c r="B17" s="6"/>
      <c r="C17" s="27"/>
      <c r="H17" s="30"/>
      <c r="I17" s="6"/>
      <c r="U17" s="32">
        <v>917.12585049842585</v>
      </c>
      <c r="V17" s="8">
        <v>85.785528202308925</v>
      </c>
      <c r="W17" s="19">
        <f t="shared" si="1"/>
        <v>64.537557736844974</v>
      </c>
      <c r="Y17" s="26">
        <f t="shared" si="2"/>
        <v>451.4762489012283</v>
      </c>
      <c r="AA17" s="32">
        <v>917.12585049842585</v>
      </c>
      <c r="AB17" s="8">
        <v>85.785528202308925</v>
      </c>
      <c r="AC17" s="25">
        <f t="shared" si="3"/>
        <v>64.537557736844974</v>
      </c>
      <c r="AE17" s="32">
        <v>877.12585049842585</v>
      </c>
      <c r="AF17" s="8">
        <v>91.880338511911077</v>
      </c>
      <c r="AG17" s="19">
        <f>$AF$49-($AI$57*AE17)</f>
        <v>115.2839111868501</v>
      </c>
      <c r="AH17" s="14">
        <v>2.132449779345309</v>
      </c>
      <c r="AI17" s="26">
        <f t="shared" si="0"/>
        <v>547.72721395115275</v>
      </c>
    </row>
    <row r="18" spans="1:35" x14ac:dyDescent="0.2">
      <c r="A18" s="18"/>
      <c r="B18" s="8"/>
      <c r="C18" s="27"/>
      <c r="H18" s="30"/>
      <c r="I18" s="6"/>
      <c r="U18" s="32">
        <v>893.12585049842585</v>
      </c>
      <c r="V18" s="8">
        <v>90.130992685009304</v>
      </c>
      <c r="W18" s="19">
        <f t="shared" si="1"/>
        <v>89.017402680823352</v>
      </c>
      <c r="Y18" s="26">
        <f t="shared" si="2"/>
        <v>1.2400826974228674</v>
      </c>
      <c r="AA18" s="32">
        <v>893.12585049842585</v>
      </c>
      <c r="AB18" s="8">
        <v>90.130992685009304</v>
      </c>
      <c r="AC18" s="25">
        <f t="shared" si="3"/>
        <v>89.017402680823352</v>
      </c>
      <c r="AE18" s="32">
        <v>873.12585049842585</v>
      </c>
      <c r="AF18" s="8">
        <v>94.294130407951613</v>
      </c>
      <c r="AG18" s="19">
        <f>$AF$49-($AI$57*AE18)</f>
        <v>119.31852532259995</v>
      </c>
      <c r="AH18" s="14">
        <v>2.7008172748297357</v>
      </c>
      <c r="AI18" s="26">
        <f t="shared" si="0"/>
        <v>626.22034084427776</v>
      </c>
    </row>
    <row r="19" spans="1:35" x14ac:dyDescent="0.2">
      <c r="A19" s="18"/>
      <c r="B19" s="8"/>
      <c r="C19" s="27"/>
      <c r="H19" s="33"/>
      <c r="I19" s="9"/>
      <c r="U19" s="32">
        <v>877.12585049842585</v>
      </c>
      <c r="V19" s="8">
        <v>91.880338511911077</v>
      </c>
      <c r="W19" s="19">
        <f t="shared" si="1"/>
        <v>105.33729931014216</v>
      </c>
      <c r="Y19" s="26">
        <f t="shared" si="2"/>
        <v>181.08979392512808</v>
      </c>
      <c r="AA19" s="32">
        <v>877.12585049842585</v>
      </c>
      <c r="AB19" s="8">
        <v>91.880338511911077</v>
      </c>
      <c r="AC19" s="25">
        <f t="shared" si="3"/>
        <v>105.33729931014216</v>
      </c>
      <c r="AE19" s="32">
        <v>871.12585049842585</v>
      </c>
      <c r="AF19" s="8">
        <v>96.344314407980434</v>
      </c>
      <c r="AG19" s="19">
        <f>$AF$49-($AI$57*AE19)</f>
        <v>121.33583239047493</v>
      </c>
      <c r="AH19" s="14">
        <v>1.6204123078613664</v>
      </c>
      <c r="AI19" s="26">
        <f t="shared" si="0"/>
        <v>624.575971069346</v>
      </c>
    </row>
    <row r="20" spans="1:35" x14ac:dyDescent="0.2">
      <c r="A20" s="18"/>
      <c r="B20" s="8"/>
      <c r="C20" s="27"/>
      <c r="H20" s="30"/>
      <c r="I20" s="6"/>
      <c r="U20" s="32">
        <v>873.12585049842585</v>
      </c>
      <c r="V20" s="8">
        <v>94.294130407951613</v>
      </c>
      <c r="W20" s="19">
        <f t="shared" si="1"/>
        <v>109.41727346747189</v>
      </c>
      <c r="Y20" s="26">
        <f t="shared" si="2"/>
        <v>228.70945599871624</v>
      </c>
      <c r="AA20" s="32">
        <v>873.12585049842585</v>
      </c>
      <c r="AB20" s="8">
        <v>94.294130407951613</v>
      </c>
      <c r="AC20" s="25">
        <f t="shared" si="3"/>
        <v>109.41727346747189</v>
      </c>
      <c r="AE20" s="32">
        <v>870.12585049842585</v>
      </c>
      <c r="AF20" s="8">
        <v>96.987746658419823</v>
      </c>
      <c r="AG20" s="19">
        <f>$AF$49-($AI$57*AE20)</f>
        <v>122.34448592441242</v>
      </c>
      <c r="AH20" s="14">
        <v>1.7557679609804118</v>
      </c>
      <c r="AI20" s="26">
        <f t="shared" si="0"/>
        <v>642.96422620353098</v>
      </c>
    </row>
    <row r="21" spans="1:35" x14ac:dyDescent="0.2">
      <c r="A21" s="18"/>
      <c r="B21" s="8"/>
      <c r="C21" s="27"/>
      <c r="H21" s="30"/>
      <c r="I21" s="6"/>
      <c r="U21" s="32">
        <v>871.12585049842585</v>
      </c>
      <c r="V21" s="8">
        <v>96.344314407980434</v>
      </c>
      <c r="W21" s="19">
        <f t="shared" si="1"/>
        <v>111.45726054613681</v>
      </c>
      <c r="Y21" s="26">
        <f t="shared" si="2"/>
        <v>228.40114097481566</v>
      </c>
      <c r="AA21" s="32">
        <v>871.12585049842585</v>
      </c>
      <c r="AB21" s="8">
        <v>96.344314407980434</v>
      </c>
      <c r="AC21" s="25">
        <f t="shared" si="3"/>
        <v>111.45726054613681</v>
      </c>
      <c r="AE21" s="32">
        <v>869.62585049842585</v>
      </c>
      <c r="AF21" s="8">
        <v>98.49918798693345</v>
      </c>
      <c r="AG21" s="19">
        <f>$AF$49-($AI$57*AE21)</f>
        <v>122.84881269138111</v>
      </c>
      <c r="AH21" s="14">
        <v>2.75576796098041</v>
      </c>
      <c r="AI21" s="26">
        <f t="shared" si="0"/>
        <v>592.90422324744793</v>
      </c>
    </row>
    <row r="22" spans="1:35" ht="17" thickBot="1" x14ac:dyDescent="0.25">
      <c r="A22" s="18"/>
      <c r="B22" s="8"/>
      <c r="C22" s="27"/>
      <c r="H22" s="33"/>
      <c r="I22" s="9"/>
      <c r="U22" s="32">
        <v>870.12585049842585</v>
      </c>
      <c r="V22" s="8">
        <v>96.987746658419823</v>
      </c>
      <c r="W22" s="19">
        <f t="shared" si="1"/>
        <v>112.47725408546921</v>
      </c>
      <c r="Y22" s="26">
        <f t="shared" si="2"/>
        <v>239.9248403326182</v>
      </c>
      <c r="AA22" s="32">
        <v>870.12585049842585</v>
      </c>
      <c r="AB22" s="8">
        <v>96.987746658419823</v>
      </c>
      <c r="AC22" s="25">
        <f t="shared" si="3"/>
        <v>112.47725408546921</v>
      </c>
      <c r="AE22" s="29">
        <v>869.12585049842585</v>
      </c>
      <c r="AF22" s="14">
        <v>100</v>
      </c>
      <c r="AG22" s="19">
        <f>$AF$49-($AI$57*AE22)</f>
        <v>123.3531394583498</v>
      </c>
      <c r="AH22" s="14">
        <v>3.75576796098041</v>
      </c>
      <c r="AI22" s="26">
        <f t="shared" si="0"/>
        <v>545.36912256113442</v>
      </c>
    </row>
    <row r="23" spans="1:35" ht="17" thickBot="1" x14ac:dyDescent="0.25">
      <c r="A23" s="18"/>
      <c r="B23" s="8"/>
      <c r="C23" s="27"/>
      <c r="H23" s="30"/>
      <c r="I23" s="6"/>
      <c r="Q23" s="34">
        <v>900</v>
      </c>
      <c r="R23" s="22"/>
      <c r="S23" s="25">
        <f t="shared" ref="S23:S39" si="4">$R$55-($O$63*Q23)</f>
        <v>68.0291012682668</v>
      </c>
      <c r="U23" s="32">
        <v>869.62585049842585</v>
      </c>
      <c r="V23" s="8">
        <v>98.49918798693345</v>
      </c>
      <c r="W23" s="19">
        <f t="shared" si="1"/>
        <v>112.98725085513547</v>
      </c>
      <c r="Y23" s="26">
        <f t="shared" si="2"/>
        <v>209.90396567297418</v>
      </c>
      <c r="AA23" s="32">
        <v>869.62585049842585</v>
      </c>
      <c r="AB23" s="8">
        <v>98.49918798693345</v>
      </c>
      <c r="AC23" s="25">
        <f t="shared" si="3"/>
        <v>112.98725085513547</v>
      </c>
      <c r="AE23" s="34">
        <v>850</v>
      </c>
      <c r="AG23" s="19">
        <f>$AF$49-($AI$57*AE23)</f>
        <v>142.64449615314686</v>
      </c>
      <c r="AI23" s="26"/>
    </row>
    <row r="24" spans="1:35" ht="17" thickBot="1" x14ac:dyDescent="0.25">
      <c r="A24" s="18"/>
      <c r="B24" s="8"/>
      <c r="C24" s="27"/>
      <c r="H24" s="33"/>
      <c r="I24" s="9"/>
      <c r="Q24" s="34">
        <v>850</v>
      </c>
      <c r="S24" s="25">
        <f t="shared" si="4"/>
        <v>119.8052623089186</v>
      </c>
      <c r="U24" s="29">
        <v>869.12585049842585</v>
      </c>
      <c r="V24" s="14">
        <v>100</v>
      </c>
      <c r="W24" s="19">
        <f t="shared" si="1"/>
        <v>113.49724762480162</v>
      </c>
      <c r="Y24" s="26">
        <f t="shared" ref="Y24" si="5">(V24-W24)^2</f>
        <v>182.17569344521289</v>
      </c>
      <c r="AA24" s="29">
        <v>869.12585049842585</v>
      </c>
      <c r="AB24" s="14">
        <v>100</v>
      </c>
      <c r="AC24" s="25">
        <f t="shared" si="3"/>
        <v>113.49724762480162</v>
      </c>
      <c r="AE24" s="29">
        <v>800</v>
      </c>
      <c r="AG24" s="19">
        <f>$AF$49-($AI$57*AE24)</f>
        <v>193.07717285002059</v>
      </c>
      <c r="AI24" s="26"/>
    </row>
    <row r="25" spans="1:35" ht="17" thickBot="1" x14ac:dyDescent="0.25">
      <c r="A25" s="18"/>
      <c r="B25" s="8"/>
      <c r="C25" s="27"/>
      <c r="H25" s="33"/>
      <c r="I25" s="9"/>
      <c r="Q25" s="29">
        <v>800</v>
      </c>
      <c r="S25" s="25">
        <f t="shared" si="4"/>
        <v>171.5814233495704</v>
      </c>
      <c r="U25" s="34">
        <v>850</v>
      </c>
      <c r="W25" s="19">
        <f t="shared" si="1"/>
        <v>133.00549156743398</v>
      </c>
      <c r="Y25" s="26"/>
      <c r="AA25" s="34">
        <v>850</v>
      </c>
      <c r="AC25" s="25"/>
      <c r="AE25" s="34">
        <v>750</v>
      </c>
      <c r="AG25" s="19">
        <f>$AF$49-($AI$57*AE25)</f>
        <v>243.50984954689432</v>
      </c>
      <c r="AI25" s="26"/>
    </row>
    <row r="26" spans="1:35" ht="17" thickBot="1" x14ac:dyDescent="0.25">
      <c r="A26" s="18"/>
      <c r="B26" s="8"/>
      <c r="C26" s="27"/>
      <c r="H26" s="33"/>
      <c r="I26" s="9"/>
      <c r="Q26" s="34">
        <v>750</v>
      </c>
      <c r="S26" s="25">
        <f t="shared" si="4"/>
        <v>223.35758439022231</v>
      </c>
      <c r="U26" s="29">
        <v>800</v>
      </c>
      <c r="W26" s="19">
        <f t="shared" ref="W26:W41" si="6">$V$55-($Y$63*U26)</f>
        <v>184.00516853405543</v>
      </c>
      <c r="Y26" s="26"/>
      <c r="AA26" s="29">
        <v>800</v>
      </c>
      <c r="AC26" s="25"/>
      <c r="AE26" s="35">
        <v>598.74713227009852</v>
      </c>
      <c r="AF26" s="10">
        <v>423.40566345683936</v>
      </c>
      <c r="AG26" s="19">
        <f>$AF$49-($AI$57*AE26)</f>
        <v>396.07158910083683</v>
      </c>
      <c r="AH26" s="14">
        <v>0.4358048498737746</v>
      </c>
      <c r="AI26" s="26">
        <f t="shared" si="0"/>
        <v>747.15162089947523</v>
      </c>
    </row>
    <row r="27" spans="1:35" x14ac:dyDescent="0.2">
      <c r="A27" s="33"/>
      <c r="B27" s="9"/>
      <c r="C27" s="27"/>
      <c r="H27" s="33"/>
      <c r="I27" s="9"/>
      <c r="Q27" s="29">
        <v>700</v>
      </c>
      <c r="S27" s="25">
        <f t="shared" si="4"/>
        <v>275.13374543087411</v>
      </c>
      <c r="U27" s="34">
        <v>750</v>
      </c>
      <c r="W27" s="19">
        <f t="shared" si="6"/>
        <v>235.00484550067699</v>
      </c>
      <c r="Y27" s="26"/>
      <c r="AA27" s="34">
        <v>750</v>
      </c>
      <c r="AC27" s="25">
        <f t="shared" ref="AC27:AC39" si="7">$AB$55-($Y$63*AA27)</f>
        <v>235.00484550067699</v>
      </c>
      <c r="AE27" s="36">
        <v>574.74713227009852</v>
      </c>
      <c r="AF27" s="11">
        <v>426.35101279493097</v>
      </c>
      <c r="AG27" s="19">
        <f>$AF$49-($AI$57*AE27)</f>
        <v>420.27927391533615</v>
      </c>
      <c r="AH27" s="14">
        <v>0.51083116851921062</v>
      </c>
      <c r="AI27" s="26">
        <f t="shared" si="0"/>
        <v>36.866013021983335</v>
      </c>
    </row>
    <row r="28" spans="1:35" x14ac:dyDescent="0.2">
      <c r="A28" s="33"/>
      <c r="B28" s="9"/>
      <c r="C28" s="27"/>
      <c r="H28" s="33"/>
      <c r="I28" s="9"/>
      <c r="Q28" s="29">
        <v>650</v>
      </c>
      <c r="S28" s="25">
        <f t="shared" si="4"/>
        <v>326.90990647152603</v>
      </c>
      <c r="U28" s="29">
        <v>700</v>
      </c>
      <c r="W28" s="19">
        <f t="shared" si="6"/>
        <v>286.00452246729856</v>
      </c>
      <c r="Y28" s="26"/>
      <c r="AA28" s="29">
        <v>700</v>
      </c>
      <c r="AC28" s="25">
        <f t="shared" si="7"/>
        <v>286.00452246729856</v>
      </c>
      <c r="AE28" s="36">
        <v>550.74713227009852</v>
      </c>
      <c r="AF28" s="11">
        <v>427.68037424187315</v>
      </c>
      <c r="AG28" s="19">
        <f>$AF$49-($AI$57*AE28)</f>
        <v>444.48695872983558</v>
      </c>
      <c r="AH28" s="14">
        <v>0.85304407143183236</v>
      </c>
      <c r="AI28" s="26">
        <f t="shared" si="0"/>
        <v>282.46128215101919</v>
      </c>
    </row>
    <row r="29" spans="1:35" ht="17" thickBot="1" x14ac:dyDescent="0.25">
      <c r="A29" s="33"/>
      <c r="B29" s="9"/>
      <c r="C29" s="27"/>
      <c r="H29" s="33"/>
      <c r="I29" s="9"/>
      <c r="Q29" s="29">
        <v>600</v>
      </c>
      <c r="S29" s="25">
        <f t="shared" si="4"/>
        <v>378.68606751217783</v>
      </c>
      <c r="U29" s="29">
        <v>650</v>
      </c>
      <c r="W29" s="19">
        <f t="shared" si="6"/>
        <v>337.00419943392012</v>
      </c>
      <c r="Y29" s="26"/>
      <c r="AA29" s="29">
        <v>650</v>
      </c>
      <c r="AC29" s="25">
        <f t="shared" si="7"/>
        <v>337.00419943392012</v>
      </c>
      <c r="AE29" s="36">
        <v>526.74713227009852</v>
      </c>
      <c r="AF29" s="11">
        <v>441.26588106245134</v>
      </c>
      <c r="AG29" s="19">
        <f>$AF$49-($AI$57*AE29)</f>
        <v>468.69464354433489</v>
      </c>
      <c r="AH29" s="14">
        <v>1.1695426907988939</v>
      </c>
      <c r="AI29" s="26">
        <f t="shared" si="0"/>
        <v>752.33701128758275</v>
      </c>
    </row>
    <row r="30" spans="1:35" x14ac:dyDescent="0.2">
      <c r="A30" s="33"/>
      <c r="B30" s="9"/>
      <c r="C30" s="27"/>
      <c r="H30" s="33"/>
      <c r="I30" s="9"/>
      <c r="K30" s="35">
        <v>598.74713227009852</v>
      </c>
      <c r="L30" s="10">
        <v>423.40566345683936</v>
      </c>
      <c r="M30" s="19">
        <f t="shared" ref="M30:M39" si="8">$L$55-($O$63*K30)</f>
        <v>379.98344113909809</v>
      </c>
      <c r="N30" s="22"/>
      <c r="O30" s="23">
        <f t="shared" ref="O30:O39" si="9">(L30-M30)^2</f>
        <v>1885.4893910113483</v>
      </c>
      <c r="Q30" s="35">
        <v>598.74713227009852</v>
      </c>
      <c r="R30" s="10">
        <v>423.40566345683936</v>
      </c>
      <c r="S30" s="25">
        <f t="shared" si="4"/>
        <v>379.98344113909809</v>
      </c>
      <c r="U30" s="35">
        <v>598.74713227009852</v>
      </c>
      <c r="V30" s="10">
        <v>423.40566345683936</v>
      </c>
      <c r="W30" s="19">
        <f t="shared" si="6"/>
        <v>389.28179339067924</v>
      </c>
      <c r="Y30" s="26">
        <f t="shared" ref="Y30:Y39" si="10">(V30-W30)^2</f>
        <v>1164.4385082921788</v>
      </c>
      <c r="AA30" s="35">
        <v>598.74713227009852</v>
      </c>
      <c r="AB30" s="10">
        <v>423.40566345683936</v>
      </c>
      <c r="AC30" s="25">
        <f t="shared" si="7"/>
        <v>389.28179339067924</v>
      </c>
      <c r="AE30" s="36">
        <v>510.74713227009846</v>
      </c>
      <c r="AF30" s="11">
        <v>443.45795666807544</v>
      </c>
      <c r="AG30" s="19">
        <f>$AF$49-($AI$57*AE30)</f>
        <v>484.83310008733463</v>
      </c>
      <c r="AH30" s="14">
        <v>0.48622005644644256</v>
      </c>
      <c r="AI30" s="26">
        <f t="shared" si="0"/>
        <v>1711.9024929642669</v>
      </c>
    </row>
    <row r="31" spans="1:35" x14ac:dyDescent="0.2">
      <c r="C31" s="27"/>
      <c r="K31" s="36">
        <v>574.74713227009852</v>
      </c>
      <c r="L31" s="11">
        <v>426.35101279493097</v>
      </c>
      <c r="M31" s="19">
        <f t="shared" si="8"/>
        <v>404.835998438611</v>
      </c>
      <c r="O31" s="26">
        <f t="shared" si="9"/>
        <v>462.89584275265423</v>
      </c>
      <c r="Q31" s="36">
        <v>574.74713227009852</v>
      </c>
      <c r="R31" s="11">
        <v>426.35101279493097</v>
      </c>
      <c r="S31" s="25">
        <f t="shared" si="4"/>
        <v>404.835998438611</v>
      </c>
      <c r="U31" s="36">
        <v>574.74713227009852</v>
      </c>
      <c r="V31" s="11">
        <v>426.35101279493097</v>
      </c>
      <c r="W31" s="19">
        <f t="shared" si="6"/>
        <v>413.7616383346575</v>
      </c>
      <c r="Y31" s="26">
        <f t="shared" si="10"/>
        <v>158.49234930098569</v>
      </c>
      <c r="AA31" s="36">
        <v>574.74713227009852</v>
      </c>
      <c r="AB31" s="11">
        <v>426.35101279493097</v>
      </c>
      <c r="AC31" s="25">
        <f t="shared" si="7"/>
        <v>413.7616383346575</v>
      </c>
      <c r="AE31" s="36">
        <v>506.74713227009846</v>
      </c>
      <c r="AF31" s="11">
        <v>450.54782489200034</v>
      </c>
      <c r="AG31" s="19">
        <f>$AF$49-($AI$57*AE31)</f>
        <v>488.86771422308448</v>
      </c>
      <c r="AH31" s="14">
        <v>0.17608102073436049</v>
      </c>
      <c r="AI31" s="26">
        <f t="shared" si="0"/>
        <v>1468.4139183465361</v>
      </c>
    </row>
    <row r="32" spans="1:35" x14ac:dyDescent="0.2">
      <c r="A32" s="18"/>
      <c r="B32" s="12"/>
      <c r="C32" s="27"/>
      <c r="K32" s="36">
        <v>550.74713227009852</v>
      </c>
      <c r="L32" s="11">
        <v>427.68037424187315</v>
      </c>
      <c r="M32" s="19">
        <f t="shared" si="8"/>
        <v>429.68855573812391</v>
      </c>
      <c r="O32" s="26">
        <f t="shared" si="9"/>
        <v>4.0327929218839271</v>
      </c>
      <c r="Q32" s="36">
        <v>550.74713227009852</v>
      </c>
      <c r="R32" s="11">
        <v>427.68037424187315</v>
      </c>
      <c r="S32" s="25">
        <f t="shared" si="4"/>
        <v>429.68855573812391</v>
      </c>
      <c r="U32" s="36">
        <v>550.74713227009852</v>
      </c>
      <c r="V32" s="11">
        <v>427.68037424187315</v>
      </c>
      <c r="W32" s="19">
        <f t="shared" si="6"/>
        <v>438.24148327863588</v>
      </c>
      <c r="Y32" s="26">
        <f t="shared" si="10"/>
        <v>111.5370240863914</v>
      </c>
      <c r="AA32" s="36">
        <v>550.74713227009852</v>
      </c>
      <c r="AB32" s="11">
        <v>427.68037424187315</v>
      </c>
      <c r="AC32" s="25">
        <f t="shared" si="7"/>
        <v>438.24148327863588</v>
      </c>
      <c r="AE32" s="36">
        <v>504.74713227009846</v>
      </c>
      <c r="AF32" s="11">
        <v>458.12465455313531</v>
      </c>
      <c r="AG32" s="19">
        <f>$AF$49-($AI$57*AE32)</f>
        <v>490.88502129095946</v>
      </c>
      <c r="AH32" s="14">
        <v>0.10712492933448409</v>
      </c>
      <c r="AI32" s="26">
        <f t="shared" si="0"/>
        <v>1073.2416287967344</v>
      </c>
    </row>
    <row r="33" spans="1:35" x14ac:dyDescent="0.2">
      <c r="A33" s="18"/>
      <c r="B33" s="12"/>
      <c r="C33" s="27"/>
      <c r="K33" s="36">
        <v>526.74713227009852</v>
      </c>
      <c r="L33" s="11">
        <v>441.26588106245134</v>
      </c>
      <c r="M33" s="19">
        <f t="shared" si="8"/>
        <v>454.54111303763682</v>
      </c>
      <c r="O33" s="26">
        <f t="shared" si="9"/>
        <v>176.2317839949869</v>
      </c>
      <c r="Q33" s="36">
        <v>526.74713227009852</v>
      </c>
      <c r="R33" s="11">
        <v>441.26588106245134</v>
      </c>
      <c r="S33" s="25">
        <f t="shared" si="4"/>
        <v>454.54111303763682</v>
      </c>
      <c r="U33" s="36">
        <v>526.74713227009852</v>
      </c>
      <c r="V33" s="11">
        <v>441.26588106245134</v>
      </c>
      <c r="W33" s="19">
        <f t="shared" si="6"/>
        <v>462.72132822261426</v>
      </c>
      <c r="Y33" s="26">
        <f t="shared" si="10"/>
        <v>460.33621284254303</v>
      </c>
      <c r="AA33" s="36">
        <v>526.74713227009852</v>
      </c>
      <c r="AB33" s="11">
        <v>441.26588106245134</v>
      </c>
      <c r="AC33" s="25">
        <f t="shared" si="7"/>
        <v>462.72132822261426</v>
      </c>
      <c r="AE33" s="36">
        <v>503.74713227009846</v>
      </c>
      <c r="AF33" s="11">
        <v>469.37429622742735</v>
      </c>
      <c r="AG33" s="19">
        <f>$AF$49-($AI$57*AE33)</f>
        <v>491.89367482489689</v>
      </c>
      <c r="AH33" s="14">
        <v>2.1717714269137902E-3</v>
      </c>
      <c r="AI33" s="26">
        <f t="shared" si="0"/>
        <v>507.1224124161692</v>
      </c>
    </row>
    <row r="34" spans="1:35" x14ac:dyDescent="0.2">
      <c r="A34" s="18"/>
      <c r="B34" s="12"/>
      <c r="C34" s="27"/>
      <c r="K34" s="36">
        <v>510.74713227009846</v>
      </c>
      <c r="L34" s="11">
        <v>443.45795666807544</v>
      </c>
      <c r="M34" s="19">
        <f t="shared" si="8"/>
        <v>471.10948457064546</v>
      </c>
      <c r="O34" s="26">
        <f t="shared" si="9"/>
        <v>764.60699534660853</v>
      </c>
      <c r="Q34" s="36">
        <v>510.74713227009846</v>
      </c>
      <c r="R34" s="11">
        <v>443.45795666807544</v>
      </c>
      <c r="S34" s="25">
        <f t="shared" si="4"/>
        <v>471.10948457064546</v>
      </c>
      <c r="U34" s="36">
        <v>510.74713227009846</v>
      </c>
      <c r="V34" s="11">
        <v>443.45795666807544</v>
      </c>
      <c r="W34" s="19">
        <f t="shared" si="6"/>
        <v>479.04122485193318</v>
      </c>
      <c r="Y34" s="26">
        <f t="shared" si="10"/>
        <v>1266.1689746443426</v>
      </c>
      <c r="AA34" s="36">
        <v>510.74713227009846</v>
      </c>
      <c r="AB34" s="11">
        <v>443.45795666807544</v>
      </c>
      <c r="AC34" s="25">
        <f t="shared" si="7"/>
        <v>479.04122485193318</v>
      </c>
      <c r="AE34" s="36">
        <v>503.24713227009846</v>
      </c>
      <c r="AF34" s="11">
        <v>477.92158263004632</v>
      </c>
      <c r="AG34" s="19">
        <f>$AF$49-($AI$57*AE34)</f>
        <v>492.39800159186564</v>
      </c>
      <c r="AH34" s="14">
        <v>0</v>
      </c>
      <c r="AI34" s="26">
        <f t="shared" si="0"/>
        <v>209.56670595812196</v>
      </c>
    </row>
    <row r="35" spans="1:35" x14ac:dyDescent="0.2">
      <c r="A35" s="18"/>
      <c r="B35" s="12"/>
      <c r="C35" s="27"/>
      <c r="K35" s="36">
        <v>506.74713227009846</v>
      </c>
      <c r="L35" s="11">
        <v>450.54782489200034</v>
      </c>
      <c r="M35" s="19">
        <f t="shared" si="8"/>
        <v>475.25157745389754</v>
      </c>
      <c r="O35" s="26">
        <f t="shared" si="9"/>
        <v>610.27539063944266</v>
      </c>
      <c r="Q35" s="36">
        <v>506.74713227009846</v>
      </c>
      <c r="R35" s="11">
        <v>450.54782489200034</v>
      </c>
      <c r="S35" s="25">
        <f t="shared" si="4"/>
        <v>475.25157745389754</v>
      </c>
      <c r="U35" s="36">
        <v>506.74713227009846</v>
      </c>
      <c r="V35" s="11">
        <v>450.54782489200034</v>
      </c>
      <c r="W35" s="19">
        <f t="shared" si="6"/>
        <v>483.12119900926291</v>
      </c>
      <c r="Y35" s="26">
        <f t="shared" si="10"/>
        <v>1061.0247013831513</v>
      </c>
      <c r="AA35" s="36">
        <v>506.74713227009846</v>
      </c>
      <c r="AB35" s="11">
        <v>450.54782489200034</v>
      </c>
      <c r="AC35" s="25">
        <f t="shared" si="7"/>
        <v>483.12119900926291</v>
      </c>
      <c r="AE35" s="29">
        <v>502.74713227009846</v>
      </c>
      <c r="AF35" s="37">
        <v>500</v>
      </c>
      <c r="AG35" s="19">
        <f>$AF$49-($AI$57*AE35)</f>
        <v>492.90232835883438</v>
      </c>
      <c r="AH35" s="14">
        <v>1</v>
      </c>
      <c r="AI35" s="26">
        <f t="shared" si="0"/>
        <v>50.376942725806643</v>
      </c>
    </row>
    <row r="36" spans="1:35" ht="17" thickBot="1" x14ac:dyDescent="0.25">
      <c r="A36" s="18"/>
      <c r="B36" s="12"/>
      <c r="C36" s="27"/>
      <c r="K36" s="36">
        <v>504.74713227009846</v>
      </c>
      <c r="L36" s="11">
        <v>458.12465455313531</v>
      </c>
      <c r="M36" s="19">
        <f t="shared" si="8"/>
        <v>477.32262389552363</v>
      </c>
      <c r="O36" s="26">
        <f t="shared" si="9"/>
        <v>368.56202687128177</v>
      </c>
      <c r="Q36" s="36">
        <v>504.74713227009846</v>
      </c>
      <c r="R36" s="11">
        <v>458.12465455313531</v>
      </c>
      <c r="S36" s="25">
        <f t="shared" si="4"/>
        <v>477.32262389552363</v>
      </c>
      <c r="U36" s="36">
        <v>504.74713227009846</v>
      </c>
      <c r="V36" s="11">
        <v>458.12465455313531</v>
      </c>
      <c r="W36" s="19">
        <f t="shared" si="6"/>
        <v>485.16118608792772</v>
      </c>
      <c r="Y36" s="26">
        <f t="shared" si="10"/>
        <v>730.97403743182406</v>
      </c>
      <c r="AA36" s="36">
        <v>504.74713227009846</v>
      </c>
      <c r="AB36" s="11">
        <v>458.12465455313531</v>
      </c>
      <c r="AC36" s="25">
        <f t="shared" si="7"/>
        <v>485.16118608792772</v>
      </c>
      <c r="AE36" s="29">
        <v>500</v>
      </c>
      <c r="AF36" s="37"/>
      <c r="AG36" s="19">
        <f>$AF$49-($AI$57*AE36)</f>
        <v>495.6732330312629</v>
      </c>
      <c r="AI36" s="26"/>
    </row>
    <row r="37" spans="1:35" x14ac:dyDescent="0.2">
      <c r="A37" s="18"/>
      <c r="B37" s="12"/>
      <c r="C37" s="27"/>
      <c r="G37" s="34"/>
      <c r="H37" s="22"/>
      <c r="I37" s="21"/>
      <c r="K37" s="36">
        <v>503.74713227009846</v>
      </c>
      <c r="L37" s="11">
        <v>469.37429622742735</v>
      </c>
      <c r="M37" s="19">
        <f t="shared" si="8"/>
        <v>478.35814711633668</v>
      </c>
      <c r="O37" s="26">
        <f t="shared" si="9"/>
        <v>80.709576794156973</v>
      </c>
      <c r="Q37" s="36">
        <v>503.74713227009846</v>
      </c>
      <c r="R37" s="11">
        <v>469.37429622742735</v>
      </c>
      <c r="S37" s="25">
        <f t="shared" si="4"/>
        <v>478.35814711633668</v>
      </c>
      <c r="U37" s="36">
        <v>503.74713227009846</v>
      </c>
      <c r="V37" s="11">
        <v>469.37429622742735</v>
      </c>
      <c r="W37" s="19">
        <f t="shared" si="6"/>
        <v>486.18117962726024</v>
      </c>
      <c r="Y37" s="26">
        <f t="shared" si="10"/>
        <v>282.47132961557816</v>
      </c>
      <c r="AA37" s="36">
        <v>503.74713227009846</v>
      </c>
      <c r="AB37" s="11">
        <v>469.37429622742735</v>
      </c>
      <c r="AC37" s="25">
        <f t="shared" si="7"/>
        <v>486.18117962726024</v>
      </c>
      <c r="AE37" s="29">
        <v>450</v>
      </c>
      <c r="AF37" s="37"/>
      <c r="AG37" s="19">
        <f>$AF$49-($AI$57*AE37)</f>
        <v>546.10590972813657</v>
      </c>
      <c r="AI37" s="26"/>
    </row>
    <row r="38" spans="1:35" x14ac:dyDescent="0.2">
      <c r="A38" s="18"/>
      <c r="B38" s="12"/>
      <c r="C38" s="27"/>
      <c r="G38" s="29"/>
      <c r="H38" s="37"/>
      <c r="I38" s="25"/>
      <c r="K38" s="36">
        <v>503.24713227009846</v>
      </c>
      <c r="L38" s="11">
        <v>477.92158263004632</v>
      </c>
      <c r="M38" s="19">
        <f t="shared" si="8"/>
        <v>478.87590872674321</v>
      </c>
      <c r="O38" s="26">
        <f t="shared" si="9"/>
        <v>0.91073829883671942</v>
      </c>
      <c r="Q38" s="36">
        <v>503.24713227009846</v>
      </c>
      <c r="R38" s="11">
        <v>477.92158263004632</v>
      </c>
      <c r="S38" s="25">
        <f t="shared" si="4"/>
        <v>478.87590872674321</v>
      </c>
      <c r="U38" s="36">
        <v>503.24713227009846</v>
      </c>
      <c r="V38" s="11">
        <v>477.92158263004632</v>
      </c>
      <c r="W38" s="19">
        <f t="shared" si="6"/>
        <v>486.69117639692638</v>
      </c>
      <c r="Y38" s="26">
        <f t="shared" si="10"/>
        <v>76.905774836101671</v>
      </c>
      <c r="AA38" s="36">
        <v>503.24713227009846</v>
      </c>
      <c r="AB38" s="11">
        <v>477.92158263004632</v>
      </c>
      <c r="AC38" s="25">
        <f t="shared" si="7"/>
        <v>486.69117639692638</v>
      </c>
      <c r="AE38" s="29">
        <v>400</v>
      </c>
      <c r="AF38" s="37"/>
      <c r="AG38" s="19">
        <f>$AF$49-($AI$57*AE38)</f>
        <v>596.53858642501029</v>
      </c>
      <c r="AI38" s="26"/>
    </row>
    <row r="39" spans="1:35" x14ac:dyDescent="0.2">
      <c r="A39" s="18"/>
      <c r="B39" s="12"/>
      <c r="C39" s="27"/>
      <c r="G39" s="29">
        <v>550</v>
      </c>
      <c r="H39" s="37"/>
      <c r="I39" s="25">
        <f t="shared" ref="I39:I54" si="11">$H$55-($E$63*G39)</f>
        <v>453.00533340037521</v>
      </c>
      <c r="K39" s="29">
        <v>502.74713227009846</v>
      </c>
      <c r="L39" s="37">
        <v>500</v>
      </c>
      <c r="M39" s="19">
        <f t="shared" si="8"/>
        <v>479.39367033714973</v>
      </c>
      <c r="O39" s="26">
        <f t="shared" si="9"/>
        <v>424.62082217406299</v>
      </c>
      <c r="Q39" s="29">
        <v>502.74713227009846</v>
      </c>
      <c r="R39" s="37">
        <v>500</v>
      </c>
      <c r="S39" s="25">
        <f t="shared" si="4"/>
        <v>479.39367033714973</v>
      </c>
      <c r="U39" s="29">
        <v>502.74713227009846</v>
      </c>
      <c r="V39" s="37">
        <v>500</v>
      </c>
      <c r="W39" s="19">
        <f t="shared" si="6"/>
        <v>487.20117316659264</v>
      </c>
      <c r="Y39" s="26">
        <f t="shared" si="10"/>
        <v>163.80996831154829</v>
      </c>
      <c r="AA39" s="29">
        <v>502.74713227009846</v>
      </c>
      <c r="AB39" s="37">
        <v>500</v>
      </c>
      <c r="AC39" s="25">
        <f t="shared" si="7"/>
        <v>487.20117316659264</v>
      </c>
      <c r="AE39" s="29">
        <v>350</v>
      </c>
      <c r="AF39" s="37"/>
      <c r="AG39" s="19">
        <f>$AF$49-($AI$57*AE39)</f>
        <v>646.97126312188402</v>
      </c>
      <c r="AI39" s="26"/>
    </row>
    <row r="40" spans="1:35" x14ac:dyDescent="0.2">
      <c r="A40" s="18"/>
      <c r="B40" s="12"/>
      <c r="C40" s="27"/>
      <c r="G40" s="29">
        <v>500</v>
      </c>
      <c r="H40" s="37"/>
      <c r="I40" s="25">
        <f t="shared" si="11"/>
        <v>502.73212127306834</v>
      </c>
      <c r="K40" s="29">
        <v>500</v>
      </c>
      <c r="L40" s="37"/>
      <c r="M40" s="19"/>
      <c r="O40" s="26"/>
      <c r="Q40" s="29">
        <v>500</v>
      </c>
      <c r="R40" s="37"/>
      <c r="S40" s="25"/>
      <c r="U40" s="29">
        <v>500</v>
      </c>
      <c r="V40" s="37"/>
      <c r="W40" s="19">
        <f t="shared" si="6"/>
        <v>490.0032303337847</v>
      </c>
      <c r="Y40" s="26"/>
      <c r="AA40" s="29">
        <v>500</v>
      </c>
      <c r="AB40" s="37"/>
      <c r="AC40" s="25"/>
      <c r="AE40" s="39">
        <v>96</v>
      </c>
      <c r="AF40">
        <v>927.07106604840681</v>
      </c>
      <c r="AG40" s="19">
        <f>$AF$49-($AI$57*AE40)</f>
        <v>903.16926074200251</v>
      </c>
      <c r="AH40" s="14">
        <v>0.19855163634248965</v>
      </c>
      <c r="AI40" s="26">
        <f t="shared" ref="AI40" si="12">(AF40-AG40)^2</f>
        <v>571.29629690525667</v>
      </c>
    </row>
    <row r="41" spans="1:35" x14ac:dyDescent="0.2">
      <c r="B41" s="13"/>
      <c r="C41" s="27"/>
      <c r="G41" s="29">
        <v>450</v>
      </c>
      <c r="H41" s="37"/>
      <c r="I41" s="25">
        <f t="shared" si="11"/>
        <v>552.45890914576148</v>
      </c>
      <c r="K41" s="29">
        <v>450</v>
      </c>
      <c r="L41" s="37"/>
      <c r="M41" s="19"/>
      <c r="O41" s="26"/>
      <c r="Q41" s="29">
        <v>450</v>
      </c>
      <c r="R41" s="37"/>
      <c r="S41" s="25"/>
      <c r="U41" s="29">
        <v>450</v>
      </c>
      <c r="V41" s="37"/>
      <c r="W41" s="19">
        <f t="shared" si="6"/>
        <v>541.00290730040615</v>
      </c>
      <c r="Y41" s="26"/>
      <c r="AA41" s="29">
        <v>450</v>
      </c>
      <c r="AB41" s="37"/>
      <c r="AC41" s="25"/>
      <c r="AE41" s="39">
        <v>72</v>
      </c>
      <c r="AF41">
        <v>931.01249711478238</v>
      </c>
      <c r="AG41" s="19">
        <f>$AF$49-($AI$57*AE41)</f>
        <v>927.37694555650182</v>
      </c>
      <c r="AH41" s="14">
        <v>0.19855163634248965</v>
      </c>
      <c r="AI41" s="26">
        <f t="shared" si="0"/>
        <v>13.217235132916162</v>
      </c>
    </row>
    <row r="42" spans="1:35" x14ac:dyDescent="0.2">
      <c r="B42" s="38"/>
      <c r="C42" s="15"/>
      <c r="G42" s="29">
        <v>400</v>
      </c>
      <c r="H42" s="37"/>
      <c r="I42" s="25">
        <f t="shared" si="11"/>
        <v>602.18569701845468</v>
      </c>
      <c r="K42" s="29">
        <v>400</v>
      </c>
      <c r="L42" s="37"/>
      <c r="M42" s="19"/>
      <c r="O42" s="26"/>
      <c r="Q42" s="29">
        <v>400</v>
      </c>
      <c r="R42" s="37"/>
      <c r="S42" s="25"/>
      <c r="U42" s="29">
        <v>400</v>
      </c>
      <c r="V42" s="37"/>
      <c r="W42" s="19">
        <f t="shared" ref="W42:W54" si="13">$V$55-($Y$63*U42)</f>
        <v>592.00258426702771</v>
      </c>
      <c r="Y42" s="26"/>
      <c r="AA42" s="29">
        <v>400</v>
      </c>
      <c r="AB42" s="37"/>
      <c r="AC42" s="25">
        <f t="shared" ref="AC42:AC54" si="14">$AB$55-($Y$63*AA42)</f>
        <v>592.00258426702771</v>
      </c>
      <c r="AE42" s="39">
        <v>48</v>
      </c>
      <c r="AF42">
        <v>933.84265073144491</v>
      </c>
      <c r="AG42" s="19">
        <f>$AF$49-($AI$57*AE42)</f>
        <v>951.58463037100125</v>
      </c>
      <c r="AH42" s="14">
        <v>0.29890914403497931</v>
      </c>
      <c r="AI42" s="26">
        <f t="shared" si="0"/>
        <v>314.777841530432</v>
      </c>
    </row>
    <row r="43" spans="1:35" x14ac:dyDescent="0.2">
      <c r="B43" s="13"/>
      <c r="C43" s="27"/>
      <c r="G43" s="29">
        <v>350</v>
      </c>
      <c r="H43" s="37"/>
      <c r="I43" s="25">
        <f t="shared" si="11"/>
        <v>651.91248489114787</v>
      </c>
      <c r="K43" s="29">
        <v>350</v>
      </c>
      <c r="L43" s="37"/>
      <c r="M43" s="19"/>
      <c r="O43" s="26"/>
      <c r="Q43" s="29">
        <v>350</v>
      </c>
      <c r="R43" s="37"/>
      <c r="S43" s="25"/>
      <c r="U43" s="29">
        <v>350</v>
      </c>
      <c r="V43" s="37"/>
      <c r="W43" s="19">
        <f t="shared" si="13"/>
        <v>643.00226123364928</v>
      </c>
      <c r="Y43" s="26"/>
      <c r="AA43" s="29">
        <v>350</v>
      </c>
      <c r="AB43" s="37"/>
      <c r="AC43" s="25">
        <f t="shared" si="14"/>
        <v>643.00226123364928</v>
      </c>
      <c r="AE43" s="39">
        <v>24</v>
      </c>
      <c r="AF43">
        <v>939.59238825164505</v>
      </c>
      <c r="AG43" s="19">
        <f>$AF$49-($AI$57*AE43)</f>
        <v>975.79231518550057</v>
      </c>
      <c r="AH43" s="14">
        <v>0.21071666345129578</v>
      </c>
      <c r="AI43" s="26">
        <f t="shared" si="0"/>
        <v>1310.4347100164784</v>
      </c>
    </row>
    <row r="44" spans="1:35" x14ac:dyDescent="0.2">
      <c r="B44" s="13"/>
      <c r="C44" s="27"/>
      <c r="G44" s="29">
        <v>300</v>
      </c>
      <c r="H44" s="37"/>
      <c r="I44" s="25">
        <f t="shared" si="11"/>
        <v>701.63927276384106</v>
      </c>
      <c r="K44" s="29">
        <v>300</v>
      </c>
      <c r="L44" s="37"/>
      <c r="M44" s="19"/>
      <c r="O44" s="26"/>
      <c r="Q44" s="29">
        <v>300</v>
      </c>
      <c r="R44" s="37"/>
      <c r="S44" s="25"/>
      <c r="U44" s="29">
        <v>300</v>
      </c>
      <c r="V44" s="37"/>
      <c r="W44" s="19">
        <f t="shared" si="13"/>
        <v>694.00193820027084</v>
      </c>
      <c r="Y44" s="26"/>
      <c r="AA44" s="29">
        <v>300</v>
      </c>
      <c r="AB44" s="37"/>
      <c r="AC44" s="25">
        <f t="shared" si="14"/>
        <v>694.00193820027084</v>
      </c>
      <c r="AE44" s="39">
        <v>8</v>
      </c>
      <c r="AF44">
        <v>950.59904732465202</v>
      </c>
      <c r="AG44" s="19">
        <f>$AF$49-($AI$57*AE44)</f>
        <v>991.93077172850019</v>
      </c>
      <c r="AH44" s="14">
        <v>0.2817604535910897</v>
      </c>
      <c r="AI44" s="26">
        <f t="shared" si="0"/>
        <v>1708.3114421956584</v>
      </c>
    </row>
    <row r="45" spans="1:35" ht="17" thickBot="1" x14ac:dyDescent="0.25">
      <c r="G45" s="29">
        <v>250</v>
      </c>
      <c r="H45" s="37"/>
      <c r="I45" s="25">
        <f t="shared" si="11"/>
        <v>751.36606063653414</v>
      </c>
      <c r="K45" s="29">
        <v>250</v>
      </c>
      <c r="L45" s="37"/>
      <c r="M45" s="19"/>
      <c r="O45" s="26"/>
      <c r="Q45" s="29">
        <v>250</v>
      </c>
      <c r="R45" s="37"/>
      <c r="S45" s="25"/>
      <c r="U45" s="29">
        <v>250</v>
      </c>
      <c r="V45" s="37"/>
      <c r="W45" s="19">
        <f t="shared" si="13"/>
        <v>745.00161516689241</v>
      </c>
      <c r="Y45" s="26"/>
      <c r="AA45" s="29">
        <v>250</v>
      </c>
      <c r="AB45" s="37"/>
      <c r="AC45" s="25">
        <f t="shared" si="14"/>
        <v>745.00161516689241</v>
      </c>
      <c r="AE45" s="39">
        <v>4</v>
      </c>
      <c r="AF45">
        <v>958.2297981109981</v>
      </c>
      <c r="AG45" s="19">
        <f>$AF$49-($AI$57*AE45)</f>
        <v>995.96538586425015</v>
      </c>
      <c r="AH45" s="14">
        <v>0.12405483343546145</v>
      </c>
      <c r="AI45" s="26">
        <f t="shared" si="0"/>
        <v>1423.9745830833861</v>
      </c>
    </row>
    <row r="46" spans="1:35" ht="17" thickBot="1" x14ac:dyDescent="0.25">
      <c r="A46" s="39">
        <v>96</v>
      </c>
      <c r="B46">
        <v>927.07106604840681</v>
      </c>
      <c r="C46" s="19">
        <f t="shared" ref="C46:C54" si="15">$B$55-($E$63*A46)</f>
        <v>904.52456728442917</v>
      </c>
      <c r="D46" s="22"/>
      <c r="E46" s="23">
        <f t="shared" ref="E46:E54" si="16">(B46-C46)^2</f>
        <v>508.34460651404515</v>
      </c>
      <c r="G46" s="39">
        <v>96</v>
      </c>
      <c r="H46">
        <v>927.07106604840681</v>
      </c>
      <c r="I46" s="25">
        <f t="shared" si="11"/>
        <v>904.52456728442917</v>
      </c>
      <c r="K46" s="39">
        <v>96</v>
      </c>
      <c r="L46">
        <v>927.07106604840681</v>
      </c>
      <c r="M46" s="19">
        <f t="shared" ref="M46:M54" si="17">$L$55-($O$63*K46)</f>
        <v>900.58977080194848</v>
      </c>
      <c r="O46" s="26">
        <f t="shared" ref="O46:O54" si="18">(L46-M46)^2</f>
        <v>701.2589979300966</v>
      </c>
      <c r="Q46" s="39">
        <v>96</v>
      </c>
      <c r="R46">
        <v>927.07106604840681</v>
      </c>
      <c r="S46" s="25">
        <f t="shared" ref="S46:S54" si="19">$R$55-($O$63*Q46)</f>
        <v>900.58977080194848</v>
      </c>
      <c r="U46" s="39">
        <v>96</v>
      </c>
      <c r="V46">
        <v>927.07106604840681</v>
      </c>
      <c r="W46" s="19">
        <f t="shared" si="13"/>
        <v>902.08062022408672</v>
      </c>
      <c r="Y46" s="26">
        <f t="shared" ref="Y46:Y54" si="20">(V46-W46)^2</f>
        <v>624.52238249827747</v>
      </c>
      <c r="AA46" s="39">
        <v>96</v>
      </c>
      <c r="AB46">
        <v>927.07106604840681</v>
      </c>
      <c r="AC46" s="25">
        <f t="shared" si="14"/>
        <v>902.08062022408672</v>
      </c>
      <c r="AE46" s="39">
        <v>2</v>
      </c>
      <c r="AF46">
        <v>964.26234493341826</v>
      </c>
      <c r="AG46" s="19">
        <f>$AF$49-($AI$57*AE46)</f>
        <v>997.98269293212502</v>
      </c>
      <c r="AH46" s="14">
        <v>6.8207369875796509E-2</v>
      </c>
      <c r="AI46" s="26">
        <f t="shared" si="0"/>
        <v>1137.0618691538868</v>
      </c>
    </row>
    <row r="47" spans="1:35" x14ac:dyDescent="0.2">
      <c r="A47" s="39">
        <v>72</v>
      </c>
      <c r="B47">
        <v>931.01249711478238</v>
      </c>
      <c r="C47" s="19">
        <f t="shared" si="15"/>
        <v>928.39342546332182</v>
      </c>
      <c r="D47" s="22"/>
      <c r="E47" s="23">
        <f t="shared" si="16"/>
        <v>6.8595363154843358</v>
      </c>
      <c r="G47" s="39">
        <v>72</v>
      </c>
      <c r="H47">
        <v>931.01249711478238</v>
      </c>
      <c r="I47" s="25">
        <f t="shared" si="11"/>
        <v>928.39342546332182</v>
      </c>
      <c r="K47" s="39">
        <v>72</v>
      </c>
      <c r="L47">
        <v>931.01249711478238</v>
      </c>
      <c r="M47" s="19">
        <f t="shared" si="17"/>
        <v>925.44232810146138</v>
      </c>
      <c r="O47" s="26">
        <f t="shared" si="18"/>
        <v>31.026782836961356</v>
      </c>
      <c r="Q47" s="39">
        <v>72</v>
      </c>
      <c r="R47">
        <v>931.01249711478238</v>
      </c>
      <c r="S47" s="25">
        <f t="shared" si="19"/>
        <v>925.44232810146138</v>
      </c>
      <c r="U47" s="39">
        <v>72</v>
      </c>
      <c r="V47">
        <v>931.01249711478238</v>
      </c>
      <c r="W47" s="19">
        <f t="shared" si="13"/>
        <v>926.56046516806498</v>
      </c>
      <c r="Y47" s="26">
        <f t="shared" si="20"/>
        <v>19.820588454592301</v>
      </c>
      <c r="AA47" s="39">
        <v>72</v>
      </c>
      <c r="AB47">
        <v>931.01249711478238</v>
      </c>
      <c r="AC47" s="25">
        <f t="shared" si="14"/>
        <v>926.56046516806498</v>
      </c>
      <c r="AE47" s="39">
        <v>1</v>
      </c>
      <c r="AF47">
        <v>967.10167376106199</v>
      </c>
      <c r="AG47" s="19">
        <f>$AF$49-($AI$57*AE47)</f>
        <v>998.99134646606251</v>
      </c>
      <c r="AH47" s="14">
        <v>0.13631685622313536</v>
      </c>
      <c r="AI47" s="26">
        <f t="shared" si="0"/>
        <v>1016.9512252320552</v>
      </c>
    </row>
    <row r="48" spans="1:35" x14ac:dyDescent="0.2">
      <c r="A48" s="39">
        <v>48</v>
      </c>
      <c r="B48">
        <v>933.84265073144491</v>
      </c>
      <c r="C48" s="19">
        <f t="shared" si="15"/>
        <v>952.26228364221458</v>
      </c>
      <c r="E48" s="26">
        <f t="shared" si="16"/>
        <v>339.28287656750945</v>
      </c>
      <c r="G48" s="39">
        <v>48</v>
      </c>
      <c r="H48">
        <v>933.84265073144491</v>
      </c>
      <c r="I48" s="25">
        <f t="shared" si="11"/>
        <v>952.26228364221458</v>
      </c>
      <c r="K48" s="39">
        <v>48</v>
      </c>
      <c r="L48">
        <v>933.84265073144491</v>
      </c>
      <c r="M48" s="19">
        <f t="shared" si="17"/>
        <v>950.29488540097418</v>
      </c>
      <c r="O48" s="26">
        <f t="shared" si="18"/>
        <v>270.67602562126109</v>
      </c>
      <c r="Q48" s="39">
        <v>48</v>
      </c>
      <c r="R48">
        <v>933.84265073144491</v>
      </c>
      <c r="S48" s="25">
        <f t="shared" si="19"/>
        <v>950.29488540097418</v>
      </c>
      <c r="U48" s="39">
        <v>48</v>
      </c>
      <c r="V48">
        <v>933.84265073144491</v>
      </c>
      <c r="W48" s="19">
        <f t="shared" si="13"/>
        <v>951.04031011204336</v>
      </c>
      <c r="Y48" s="26">
        <f t="shared" si="20"/>
        <v>295.75948817108593</v>
      </c>
      <c r="AA48" s="39">
        <v>48</v>
      </c>
      <c r="AB48">
        <v>933.84265073144491</v>
      </c>
      <c r="AC48" s="25">
        <f t="shared" si="14"/>
        <v>951.04031011204336</v>
      </c>
      <c r="AE48" s="39">
        <v>0.5</v>
      </c>
      <c r="AF48">
        <v>979.826634289955</v>
      </c>
      <c r="AG48" s="19">
        <f>$AF$49-($AI$57*AE48)</f>
        <v>999.49567323303131</v>
      </c>
      <c r="AH48" s="14">
        <v>7.3630064200856549E-2</v>
      </c>
      <c r="AI48" s="26">
        <f t="shared" si="0"/>
        <v>386.87109294425267</v>
      </c>
    </row>
    <row r="49" spans="1:35" x14ac:dyDescent="0.2">
      <c r="A49" s="39">
        <v>24</v>
      </c>
      <c r="B49">
        <v>939.59238825164505</v>
      </c>
      <c r="C49" s="19">
        <f t="shared" si="15"/>
        <v>976.13114182110724</v>
      </c>
      <c r="E49" s="26">
        <f t="shared" si="16"/>
        <v>1335.0805124098858</v>
      </c>
      <c r="G49" s="39">
        <v>24</v>
      </c>
      <c r="H49">
        <v>939.59238825164505</v>
      </c>
      <c r="I49" s="25">
        <f t="shared" si="11"/>
        <v>976.13114182110724</v>
      </c>
      <c r="K49" s="39">
        <v>24</v>
      </c>
      <c r="L49">
        <v>939.59238825164505</v>
      </c>
      <c r="M49" s="19">
        <f t="shared" si="17"/>
        <v>975.14744270048709</v>
      </c>
      <c r="O49" s="26">
        <f t="shared" si="18"/>
        <v>1264.1618968601224</v>
      </c>
      <c r="Q49" s="39">
        <v>24</v>
      </c>
      <c r="R49">
        <v>939.59238825164505</v>
      </c>
      <c r="S49" s="25">
        <f t="shared" si="19"/>
        <v>975.14744270048709</v>
      </c>
      <c r="U49" s="39">
        <v>24</v>
      </c>
      <c r="V49">
        <v>939.59238825164505</v>
      </c>
      <c r="W49" s="19">
        <f t="shared" si="13"/>
        <v>975.52015505602162</v>
      </c>
      <c r="Y49" s="26">
        <f t="shared" si="20"/>
        <v>1290.8044275496634</v>
      </c>
      <c r="AA49" s="39">
        <v>24</v>
      </c>
      <c r="AB49">
        <v>939.59238825164505</v>
      </c>
      <c r="AC49" s="25">
        <f t="shared" si="14"/>
        <v>975.52015505602162</v>
      </c>
      <c r="AE49" s="39">
        <v>0</v>
      </c>
      <c r="AF49">
        <v>1000</v>
      </c>
      <c r="AG49" s="19">
        <f>$AF$49-($AI$57*AE49)</f>
        <v>1000</v>
      </c>
      <c r="AH49" s="14">
        <v>0</v>
      </c>
      <c r="AI49" s="26">
        <f>(AF49-AG49)^2</f>
        <v>0</v>
      </c>
    </row>
    <row r="50" spans="1:35" x14ac:dyDescent="0.2">
      <c r="A50" s="39">
        <v>8</v>
      </c>
      <c r="B50">
        <v>950.59904732465202</v>
      </c>
      <c r="C50" s="19">
        <f t="shared" si="15"/>
        <v>992.04371394036912</v>
      </c>
      <c r="E50" s="26">
        <f t="shared" si="16"/>
        <v>1717.6603908879351</v>
      </c>
      <c r="G50" s="39">
        <v>8</v>
      </c>
      <c r="H50">
        <v>950.59904732465202</v>
      </c>
      <c r="I50" s="25">
        <f t="shared" si="11"/>
        <v>992.04371394036912</v>
      </c>
      <c r="J50" s="40"/>
      <c r="K50" s="39">
        <v>8</v>
      </c>
      <c r="L50">
        <v>950.59904732465202</v>
      </c>
      <c r="M50" s="19">
        <f t="shared" si="17"/>
        <v>991.71581423349573</v>
      </c>
      <c r="O50" s="26">
        <f t="shared" si="18"/>
        <v>1690.5885210361855</v>
      </c>
      <c r="Q50" s="39">
        <v>8</v>
      </c>
      <c r="R50">
        <v>950.59904732465202</v>
      </c>
      <c r="S50" s="25">
        <f t="shared" si="19"/>
        <v>991.71581423349573</v>
      </c>
      <c r="U50" s="39">
        <v>8</v>
      </c>
      <c r="V50">
        <v>950.59904732465202</v>
      </c>
      <c r="W50" s="19">
        <f t="shared" si="13"/>
        <v>991.84005168534054</v>
      </c>
      <c r="Y50" s="26">
        <f t="shared" si="20"/>
        <v>1700.8204406783295</v>
      </c>
      <c r="AA50" s="39">
        <v>8</v>
      </c>
      <c r="AB50">
        <v>950.59904732465202</v>
      </c>
      <c r="AC50" s="25">
        <f t="shared" si="14"/>
        <v>991.84005168534054</v>
      </c>
      <c r="AE50" s="41"/>
      <c r="AI50" s="26">
        <f>SUM(AI3:AI49)</f>
        <v>33057.504506317026</v>
      </c>
    </row>
    <row r="51" spans="1:35" x14ac:dyDescent="0.2">
      <c r="A51" s="39">
        <v>4</v>
      </c>
      <c r="B51">
        <v>958.2297981109981</v>
      </c>
      <c r="C51" s="19">
        <f t="shared" si="15"/>
        <v>996.02185697018456</v>
      </c>
      <c r="E51" s="26">
        <f t="shared" si="16"/>
        <v>1428.2397128162133</v>
      </c>
      <c r="G51" s="39">
        <v>4</v>
      </c>
      <c r="H51">
        <v>958.2297981109981</v>
      </c>
      <c r="I51" s="25">
        <f t="shared" si="11"/>
        <v>996.02185697018456</v>
      </c>
      <c r="K51" s="39">
        <v>4</v>
      </c>
      <c r="L51">
        <v>958.2297981109981</v>
      </c>
      <c r="M51" s="19">
        <f t="shared" si="17"/>
        <v>995.85790711674781</v>
      </c>
      <c r="O51" s="26">
        <f t="shared" si="18"/>
        <v>1415.8745873485823</v>
      </c>
      <c r="Q51" s="39">
        <v>4</v>
      </c>
      <c r="R51">
        <v>958.2297981109981</v>
      </c>
      <c r="S51" s="25">
        <f t="shared" si="19"/>
        <v>995.85790711674781</v>
      </c>
      <c r="U51" s="39">
        <v>4</v>
      </c>
      <c r="V51">
        <v>958.2297981109981</v>
      </c>
      <c r="W51" s="19">
        <f t="shared" si="13"/>
        <v>995.92002584267027</v>
      </c>
      <c r="Y51" s="26">
        <f t="shared" si="20"/>
        <v>1420.5532664653097</v>
      </c>
      <c r="AA51" s="39">
        <v>4</v>
      </c>
      <c r="AB51">
        <v>958.2297981109981</v>
      </c>
      <c r="AC51" s="25">
        <f t="shared" si="14"/>
        <v>995.92002584267027</v>
      </c>
      <c r="AE51" s="41"/>
      <c r="AI51" s="26"/>
    </row>
    <row r="52" spans="1:35" ht="17" x14ac:dyDescent="0.2">
      <c r="A52" s="39">
        <v>2</v>
      </c>
      <c r="B52">
        <v>964.26234493341826</v>
      </c>
      <c r="C52" s="19">
        <f t="shared" si="15"/>
        <v>998.01092848509222</v>
      </c>
      <c r="E52" s="26">
        <f t="shared" si="16"/>
        <v>1138.9668917443182</v>
      </c>
      <c r="G52" s="39">
        <v>2</v>
      </c>
      <c r="H52">
        <v>964.26234493341826</v>
      </c>
      <c r="I52" s="25">
        <f t="shared" si="11"/>
        <v>998.01092848509222</v>
      </c>
      <c r="K52" s="39">
        <v>2</v>
      </c>
      <c r="L52">
        <v>964.26234493341826</v>
      </c>
      <c r="M52" s="19">
        <f t="shared" si="17"/>
        <v>997.92895355837391</v>
      </c>
      <c r="O52" s="26">
        <f t="shared" si="18"/>
        <v>1133.4405363059377</v>
      </c>
      <c r="Q52" s="39">
        <v>2</v>
      </c>
      <c r="R52">
        <v>964.26234493341826</v>
      </c>
      <c r="S52" s="25">
        <f t="shared" si="19"/>
        <v>997.92895355837391</v>
      </c>
      <c r="U52" s="39">
        <v>2</v>
      </c>
      <c r="V52">
        <v>964.26234493341826</v>
      </c>
      <c r="W52" s="19">
        <f t="shared" si="13"/>
        <v>997.96001292133519</v>
      </c>
      <c r="Y52" s="26">
        <f t="shared" si="20"/>
        <v>1135.5328278238815</v>
      </c>
      <c r="AA52" s="39">
        <v>2</v>
      </c>
      <c r="AB52">
        <v>964.26234493341826</v>
      </c>
      <c r="AC52" s="25">
        <f t="shared" si="14"/>
        <v>997.96001292133519</v>
      </c>
      <c r="AE52" s="41"/>
      <c r="AH52" s="42" t="s">
        <v>2</v>
      </c>
      <c r="AI52" s="43">
        <f>RSQ(AG3:AG49,AF3:AF49)</f>
        <v>0.99539734475411656</v>
      </c>
    </row>
    <row r="53" spans="1:35" x14ac:dyDescent="0.2">
      <c r="A53" s="39">
        <v>1</v>
      </c>
      <c r="B53">
        <v>967.10167376106199</v>
      </c>
      <c r="C53" s="19">
        <f t="shared" si="15"/>
        <v>999.00546424254617</v>
      </c>
      <c r="E53" s="26">
        <f t="shared" si="16"/>
        <v>1017.8518470864406</v>
      </c>
      <c r="G53" s="39">
        <v>1</v>
      </c>
      <c r="H53">
        <v>967.10167376106199</v>
      </c>
      <c r="I53" s="25">
        <f t="shared" si="11"/>
        <v>999.00546424254617</v>
      </c>
      <c r="K53" s="39">
        <v>1</v>
      </c>
      <c r="L53">
        <v>967.10167376106199</v>
      </c>
      <c r="M53" s="19">
        <f t="shared" si="17"/>
        <v>998.96447677918695</v>
      </c>
      <c r="O53" s="26">
        <f t="shared" si="18"/>
        <v>1015.2382161718333</v>
      </c>
      <c r="Q53" s="39">
        <v>1</v>
      </c>
      <c r="R53">
        <v>967.10167376106199</v>
      </c>
      <c r="S53" s="25">
        <f t="shared" si="19"/>
        <v>998.96447677918695</v>
      </c>
      <c r="U53" s="39">
        <v>1</v>
      </c>
      <c r="V53">
        <v>967.10167376106199</v>
      </c>
      <c r="W53" s="19">
        <f t="shared" si="13"/>
        <v>998.9800064606676</v>
      </c>
      <c r="Y53" s="26">
        <f t="shared" si="20"/>
        <v>1016.2280957067442</v>
      </c>
      <c r="AA53" s="39">
        <v>1</v>
      </c>
      <c r="AB53">
        <v>967.10167376106199</v>
      </c>
      <c r="AC53" s="25">
        <f t="shared" si="14"/>
        <v>998.9800064606676</v>
      </c>
      <c r="AE53" s="41"/>
      <c r="AI53" s="26"/>
    </row>
    <row r="54" spans="1:35" x14ac:dyDescent="0.2">
      <c r="A54" s="39">
        <v>0.5</v>
      </c>
      <c r="B54">
        <v>979.826634289955</v>
      </c>
      <c r="C54" s="19">
        <f t="shared" si="15"/>
        <v>999.50273212127308</v>
      </c>
      <c r="E54" s="26">
        <f t="shared" si="16"/>
        <v>387.14882586760041</v>
      </c>
      <c r="G54" s="39">
        <v>0.5</v>
      </c>
      <c r="H54">
        <v>979.826634289955</v>
      </c>
      <c r="I54" s="25">
        <f t="shared" si="11"/>
        <v>999.50273212127308</v>
      </c>
      <c r="K54" s="39">
        <v>0.5</v>
      </c>
      <c r="L54">
        <v>979.826634289955</v>
      </c>
      <c r="M54" s="19">
        <f t="shared" si="17"/>
        <v>999.48223838959348</v>
      </c>
      <c r="O54" s="26">
        <f t="shared" si="18"/>
        <v>386.34277252172507</v>
      </c>
      <c r="Q54" s="39">
        <v>0.5</v>
      </c>
      <c r="R54">
        <v>979.826634289955</v>
      </c>
      <c r="S54" s="25">
        <f t="shared" si="19"/>
        <v>999.48223838959348</v>
      </c>
      <c r="U54" s="39">
        <v>0.5</v>
      </c>
      <c r="V54">
        <v>979.826634289955</v>
      </c>
      <c r="W54" s="19">
        <f t="shared" si="13"/>
        <v>999.49000323033374</v>
      </c>
      <c r="Y54" s="26">
        <f t="shared" si="20"/>
        <v>386.64807808545157</v>
      </c>
      <c r="AA54" s="39">
        <v>0.5</v>
      </c>
      <c r="AB54">
        <v>979.826634289955</v>
      </c>
      <c r="AC54" s="25">
        <f t="shared" si="14"/>
        <v>999.49000323033374</v>
      </c>
      <c r="AE54" s="41"/>
      <c r="AI54" s="26"/>
    </row>
    <row r="55" spans="1:35" x14ac:dyDescent="0.2">
      <c r="A55" s="39">
        <v>0</v>
      </c>
      <c r="B55">
        <v>1000</v>
      </c>
      <c r="C55" s="19">
        <f>$B$55-($E$63*A55)</f>
        <v>1000</v>
      </c>
      <c r="E55" s="26">
        <f>(B55-C55)^2</f>
        <v>0</v>
      </c>
      <c r="G55" s="39">
        <v>0</v>
      </c>
      <c r="H55">
        <v>1000</v>
      </c>
      <c r="I55" s="25">
        <f>$H$55-($E$63*G55)</f>
        <v>1000</v>
      </c>
      <c r="K55" s="39">
        <v>0</v>
      </c>
      <c r="L55">
        <v>1000</v>
      </c>
      <c r="M55" s="19">
        <f>$L$55-($O$63*K55)</f>
        <v>1000</v>
      </c>
      <c r="O55" s="26">
        <f>(L55-M55)^2</f>
        <v>0</v>
      </c>
      <c r="Q55" s="39">
        <v>0</v>
      </c>
      <c r="R55">
        <v>1000</v>
      </c>
      <c r="S55" s="25">
        <f>$R$55-($O$63*Q55)</f>
        <v>1000</v>
      </c>
      <c r="U55" s="39">
        <v>0</v>
      </c>
      <c r="V55">
        <v>1000</v>
      </c>
      <c r="W55" s="19">
        <f>$V$55-($Y$63*U55)</f>
        <v>1000</v>
      </c>
      <c r="Y55" s="26">
        <f>(V55-W55)^2</f>
        <v>0</v>
      </c>
      <c r="AA55" s="39">
        <v>0</v>
      </c>
      <c r="AB55">
        <v>1000</v>
      </c>
      <c r="AC55" s="25">
        <f>$AB$55-($Y$63*AA55)</f>
        <v>1000</v>
      </c>
      <c r="AE55" s="41"/>
      <c r="AI55" s="26"/>
    </row>
    <row r="56" spans="1:35" x14ac:dyDescent="0.2">
      <c r="A56" s="29"/>
      <c r="E56" s="26">
        <f>SUM(E46:E55)</f>
        <v>7879.4352002094311</v>
      </c>
      <c r="G56" s="29"/>
      <c r="I56" s="26"/>
      <c r="K56" s="29"/>
      <c r="O56" s="26">
        <f>SUM(O30:O55)</f>
        <v>12686.943697437966</v>
      </c>
      <c r="Q56" s="29"/>
      <c r="S56" s="26"/>
      <c r="U56" s="29"/>
      <c r="Y56" s="26">
        <f>SUM(Y15:Y55)</f>
        <v>20730.187910298348</v>
      </c>
      <c r="AA56" s="29"/>
      <c r="AC56" s="26"/>
      <c r="AE56" s="41"/>
      <c r="AH56" s="45" t="s">
        <v>0</v>
      </c>
      <c r="AI56" s="46"/>
    </row>
    <row r="57" spans="1:35" x14ac:dyDescent="0.2">
      <c r="A57" s="29"/>
      <c r="E57" s="26"/>
      <c r="G57" s="29"/>
      <c r="I57" s="26"/>
      <c r="K57" s="29"/>
      <c r="O57" s="26"/>
      <c r="Q57" s="29"/>
      <c r="S57" s="26"/>
      <c r="U57" s="29"/>
      <c r="Y57" s="26"/>
      <c r="AA57" s="29"/>
      <c r="AC57" s="26"/>
      <c r="AE57" s="41"/>
      <c r="AH57" s="45" t="s">
        <v>1</v>
      </c>
      <c r="AI57" s="48">
        <v>1.0086535339374743</v>
      </c>
    </row>
    <row r="58" spans="1:35" ht="18" thickBot="1" x14ac:dyDescent="0.25">
      <c r="A58" s="29"/>
      <c r="D58" s="42" t="s">
        <v>2</v>
      </c>
      <c r="E58" s="43">
        <f>RSQ(C46:C55,B46:B55)</f>
        <v>0.630539075532356</v>
      </c>
      <c r="G58" s="29"/>
      <c r="I58" s="26"/>
      <c r="K58" s="29"/>
      <c r="N58" s="42" t="s">
        <v>2</v>
      </c>
      <c r="O58" s="43">
        <f>RSQ(M30:M55,L30:L55)</f>
        <v>0.99333565295359183</v>
      </c>
      <c r="Q58" s="29"/>
      <c r="S58" s="26"/>
      <c r="T58" s="44"/>
      <c r="U58" s="29"/>
      <c r="X58" s="42" t="s">
        <v>2</v>
      </c>
      <c r="Y58" s="43">
        <f>RSQ(W15:W55,V15:V55)</f>
        <v>0.99596897438653864</v>
      </c>
      <c r="AA58" s="29"/>
      <c r="AC58" s="26"/>
      <c r="AE58" s="50"/>
      <c r="AF58" s="51"/>
      <c r="AG58" s="51"/>
      <c r="AH58" s="51"/>
      <c r="AI58" s="52"/>
    </row>
    <row r="59" spans="1:35" x14ac:dyDescent="0.2">
      <c r="A59" s="29"/>
      <c r="E59" s="26"/>
      <c r="G59" s="29"/>
      <c r="I59" s="26"/>
      <c r="K59" s="29"/>
      <c r="O59" s="26"/>
      <c r="Q59" s="29"/>
      <c r="S59" s="26"/>
      <c r="U59" s="29"/>
      <c r="Y59" s="26"/>
      <c r="AA59" s="29"/>
      <c r="AC59" s="26"/>
      <c r="AE59" s="14"/>
    </row>
    <row r="60" spans="1:35" x14ac:dyDescent="0.2">
      <c r="A60" s="29"/>
      <c r="E60" s="26"/>
      <c r="G60" s="29"/>
      <c r="I60" s="26"/>
      <c r="K60" s="29"/>
      <c r="O60" s="26"/>
      <c r="Q60" s="29"/>
      <c r="S60" s="26"/>
      <c r="U60" s="29"/>
      <c r="Y60" s="26"/>
      <c r="AA60" s="29"/>
      <c r="AC60" s="26"/>
      <c r="AE60" s="14"/>
    </row>
    <row r="61" spans="1:35" x14ac:dyDescent="0.2">
      <c r="A61" s="29"/>
      <c r="E61" s="26"/>
      <c r="G61" s="29"/>
      <c r="I61" s="26"/>
      <c r="K61" s="29"/>
      <c r="O61" s="26"/>
      <c r="Q61" s="29"/>
      <c r="S61" s="26"/>
      <c r="U61" s="29"/>
      <c r="Y61" s="26"/>
      <c r="AA61" s="29"/>
      <c r="AC61" s="26"/>
      <c r="AE61" s="14"/>
    </row>
    <row r="62" spans="1:35" x14ac:dyDescent="0.2">
      <c r="A62" s="29"/>
      <c r="D62" s="45" t="s">
        <v>0</v>
      </c>
      <c r="E62" s="47"/>
      <c r="G62" s="29"/>
      <c r="I62" s="26"/>
      <c r="K62" s="29"/>
      <c r="N62" s="45" t="s">
        <v>0</v>
      </c>
      <c r="O62" s="46"/>
      <c r="Q62" s="29"/>
      <c r="S62" s="26"/>
      <c r="U62" s="29"/>
      <c r="X62" s="45" t="s">
        <v>0</v>
      </c>
      <c r="Y62" s="46"/>
      <c r="AA62" s="29"/>
      <c r="AC62" s="26"/>
      <c r="AE62" s="14"/>
    </row>
    <row r="63" spans="1:35" x14ac:dyDescent="0.2">
      <c r="A63" s="29"/>
      <c r="D63" s="45" t="s">
        <v>1</v>
      </c>
      <c r="E63" s="49">
        <v>0.99453575745386336</v>
      </c>
      <c r="G63" s="29"/>
      <c r="I63" s="26"/>
      <c r="K63" s="29"/>
      <c r="N63" s="45" t="s">
        <v>1</v>
      </c>
      <c r="O63" s="48">
        <v>1.0355232208130369</v>
      </c>
      <c r="Q63" s="29"/>
      <c r="S63" s="26"/>
      <c r="U63" s="29"/>
      <c r="X63" s="45" t="s">
        <v>1</v>
      </c>
      <c r="Y63" s="48">
        <v>1.0199935393324306</v>
      </c>
      <c r="AA63" s="29"/>
      <c r="AC63" s="26"/>
      <c r="AE63" s="14"/>
    </row>
    <row r="64" spans="1:35" ht="17" thickBot="1" x14ac:dyDescent="0.25">
      <c r="A64" s="53"/>
      <c r="B64" s="51"/>
      <c r="C64" s="51"/>
      <c r="D64" s="51"/>
      <c r="E64" s="52"/>
      <c r="G64" s="53"/>
      <c r="H64" s="51"/>
      <c r="I64" s="52"/>
      <c r="K64" s="53"/>
      <c r="L64" s="51"/>
      <c r="M64" s="51"/>
      <c r="N64" s="51"/>
      <c r="O64" s="52"/>
      <c r="Q64" s="53"/>
      <c r="R64" s="51"/>
      <c r="S64" s="52"/>
      <c r="U64" s="53"/>
      <c r="V64" s="51"/>
      <c r="W64" s="51"/>
      <c r="X64" s="51"/>
      <c r="Y64" s="52"/>
      <c r="AA64" s="53"/>
      <c r="AB64" s="51"/>
      <c r="AC64" s="52"/>
      <c r="AE64" s="14"/>
    </row>
    <row r="65" spans="31:31" x14ac:dyDescent="0.2">
      <c r="AE65" s="14"/>
    </row>
    <row r="66" spans="31:31" x14ac:dyDescent="0.2">
      <c r="AE66" s="14"/>
    </row>
    <row r="67" spans="31:31" x14ac:dyDescent="0.2">
      <c r="AE67" s="14"/>
    </row>
    <row r="68" spans="31:31" x14ac:dyDescent="0.2">
      <c r="AE68" s="14"/>
    </row>
    <row r="69" spans="31:31" x14ac:dyDescent="0.2">
      <c r="AE69" s="14"/>
    </row>
    <row r="70" spans="31:31" x14ac:dyDescent="0.2">
      <c r="AE70" s="14"/>
    </row>
    <row r="71" spans="31:31" x14ac:dyDescent="0.2">
      <c r="AE71" s="14"/>
    </row>
    <row r="80" spans="31:31" x14ac:dyDescent="0.2">
      <c r="AE80" s="14"/>
    </row>
    <row r="81" spans="31:31" x14ac:dyDescent="0.2">
      <c r="AE81" s="14"/>
    </row>
    <row r="82" spans="31:31" x14ac:dyDescent="0.2">
      <c r="AE82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67CD-F822-B247-8783-4D08076FAD97}">
  <dimension ref="A1:AI87"/>
  <sheetViews>
    <sheetView tabSelected="1" topLeftCell="AF1" zoomScale="80" zoomScaleNormal="80" workbookViewId="0">
      <selection activeCell="AE13" sqref="AE13:AF54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30" width="11.5" style="14"/>
    <col min="31" max="31" width="11.5" style="15"/>
    <col min="32" max="16384" width="11.5" style="14"/>
  </cols>
  <sheetData>
    <row r="1" spans="1:35" x14ac:dyDescent="0.2">
      <c r="AH1" s="1"/>
    </row>
    <row r="2" spans="1:35" ht="25" thickBot="1" x14ac:dyDescent="0.35">
      <c r="B2" s="16"/>
      <c r="D2" s="17"/>
      <c r="AE2" s="18"/>
      <c r="AF2" s="2"/>
      <c r="AG2" s="19"/>
      <c r="AH2" s="3" t="s">
        <v>3</v>
      </c>
    </row>
    <row r="3" spans="1:35" x14ac:dyDescent="0.2">
      <c r="AA3" s="20"/>
      <c r="AB3" s="4"/>
      <c r="AC3" s="21"/>
      <c r="AE3" s="54">
        <v>2036.7704304862871</v>
      </c>
      <c r="AF3">
        <v>17.497852900000002</v>
      </c>
      <c r="AG3" s="19">
        <f t="shared" ref="AG3:AG34" si="0">$AF$54-($AI$62*AE3)</f>
        <v>-22.505178781026984</v>
      </c>
      <c r="AH3" s="22">
        <v>0.92705658278976033</v>
      </c>
      <c r="AI3" s="23">
        <f t="shared" ref="AI3:AI53" si="1">(AF3-AG3)^2</f>
        <v>1600.2425436732485</v>
      </c>
    </row>
    <row r="4" spans="1:35" x14ac:dyDescent="0.2">
      <c r="AA4" s="24"/>
      <c r="AB4" s="2"/>
      <c r="AC4" s="25"/>
      <c r="AE4" s="54">
        <v>2012.7704304862871</v>
      </c>
      <c r="AF4">
        <v>17.7439459</v>
      </c>
      <c r="AG4" s="19">
        <f t="shared" si="0"/>
        <v>-10.456631765895054</v>
      </c>
      <c r="AH4" s="14">
        <v>1.9937049325177916</v>
      </c>
      <c r="AI4" s="26">
        <f t="shared" si="1"/>
        <v>795.27258069017887</v>
      </c>
    </row>
    <row r="5" spans="1:35" x14ac:dyDescent="0.2">
      <c r="A5" s="18"/>
      <c r="B5" s="5"/>
      <c r="C5" s="27"/>
      <c r="AA5" s="24"/>
      <c r="AB5" s="2"/>
      <c r="AC5" s="25"/>
      <c r="AE5" s="54">
        <v>1988.7704304862871</v>
      </c>
      <c r="AF5">
        <v>18.133662000000001</v>
      </c>
      <c r="AG5" s="19">
        <f t="shared" si="0"/>
        <v>1.5919152492369903</v>
      </c>
      <c r="AH5" s="14">
        <v>1.7364148183681405</v>
      </c>
      <c r="AI5" s="26">
        <f t="shared" si="1"/>
        <v>273.62938556637863</v>
      </c>
    </row>
    <row r="6" spans="1:35" x14ac:dyDescent="0.2">
      <c r="A6" s="18"/>
      <c r="B6" s="5"/>
      <c r="C6" s="27"/>
      <c r="AA6" s="24"/>
      <c r="AB6" s="2"/>
      <c r="AC6" s="25"/>
      <c r="AE6" s="54">
        <v>1964.7704304862871</v>
      </c>
      <c r="AF6">
        <v>18.398347099999999</v>
      </c>
      <c r="AG6" s="19">
        <f t="shared" si="0"/>
        <v>13.640462264368921</v>
      </c>
      <c r="AH6" s="14">
        <v>1.4078632556027391</v>
      </c>
      <c r="AI6" s="26">
        <f t="shared" si="1"/>
        <v>22.637468109128168</v>
      </c>
    </row>
    <row r="7" spans="1:35" x14ac:dyDescent="0.2">
      <c r="A7" s="18"/>
      <c r="B7" s="5"/>
      <c r="C7" s="27"/>
      <c r="AA7" s="24"/>
      <c r="AB7" s="2"/>
      <c r="AC7" s="25"/>
      <c r="AE7" s="54">
        <v>1948.7704304862871</v>
      </c>
      <c r="AF7">
        <v>18.758074400000002</v>
      </c>
      <c r="AG7" s="19">
        <f t="shared" si="0"/>
        <v>21.672826941123617</v>
      </c>
      <c r="AH7" s="14">
        <v>0.55609432468506892</v>
      </c>
      <c r="AI7" s="26">
        <f t="shared" si="1"/>
        <v>8.4957823759865718</v>
      </c>
    </row>
    <row r="8" spans="1:35" x14ac:dyDescent="0.2">
      <c r="A8" s="18"/>
      <c r="B8" s="5"/>
      <c r="C8" s="27"/>
      <c r="AA8" s="24"/>
      <c r="AB8" s="2"/>
      <c r="AC8" s="25"/>
      <c r="AE8" s="54">
        <v>1944.7704304862871</v>
      </c>
      <c r="AF8">
        <v>19.425508099999998</v>
      </c>
      <c r="AG8" s="19">
        <f t="shared" si="0"/>
        <v>23.680918110312291</v>
      </c>
      <c r="AH8" s="14">
        <v>4.2923394427849111</v>
      </c>
      <c r="AI8" s="26">
        <f t="shared" si="1"/>
        <v>18.108514355866067</v>
      </c>
    </row>
    <row r="9" spans="1:35" x14ac:dyDescent="0.2">
      <c r="A9" s="18"/>
      <c r="B9" s="5"/>
      <c r="C9" s="27"/>
      <c r="AA9" s="24"/>
      <c r="AB9" s="2"/>
      <c r="AC9" s="25"/>
      <c r="AE9" s="54">
        <v>1942.7704304862871</v>
      </c>
      <c r="AF9">
        <v>19.558585699999998</v>
      </c>
      <c r="AG9" s="19">
        <f t="shared" si="0"/>
        <v>24.684963694906628</v>
      </c>
      <c r="AH9" s="14">
        <v>0.5914594273660192</v>
      </c>
      <c r="AI9" s="26">
        <f t="shared" si="1"/>
        <v>26.279751346662916</v>
      </c>
    </row>
    <row r="10" spans="1:35" x14ac:dyDescent="0.2">
      <c r="A10" s="18"/>
      <c r="B10" s="5"/>
      <c r="C10" s="27"/>
      <c r="AA10" s="24"/>
      <c r="AB10" s="2"/>
      <c r="AC10" s="25"/>
      <c r="AE10" s="54">
        <v>1941.7704304862871</v>
      </c>
      <c r="AF10">
        <v>19.736875699999999</v>
      </c>
      <c r="AG10" s="19">
        <f t="shared" si="0"/>
        <v>25.18698648720374</v>
      </c>
      <c r="AH10" s="14">
        <v>0.6095720717574229</v>
      </c>
      <c r="AI10" s="26">
        <f t="shared" si="1"/>
        <v>29.703707592794579</v>
      </c>
    </row>
    <row r="11" spans="1:35" x14ac:dyDescent="0.2">
      <c r="A11" s="18"/>
      <c r="B11" s="5"/>
      <c r="C11" s="27"/>
      <c r="AA11" s="24"/>
      <c r="AB11" s="2"/>
      <c r="AC11" s="26"/>
      <c r="AE11" s="54">
        <v>1941.2704304862871</v>
      </c>
      <c r="AF11">
        <v>19.875288099999999</v>
      </c>
      <c r="AG11" s="19">
        <f t="shared" si="0"/>
        <v>25.437997883352296</v>
      </c>
      <c r="AH11" s="14">
        <v>1.60957207175742</v>
      </c>
      <c r="AI11" s="26">
        <f t="shared" si="1"/>
        <v>30.943740133803356</v>
      </c>
    </row>
    <row r="12" spans="1:35" x14ac:dyDescent="0.2">
      <c r="A12" s="18"/>
      <c r="B12" s="5"/>
      <c r="C12" s="27"/>
      <c r="H12" s="28"/>
      <c r="I12" s="6"/>
      <c r="AA12" s="29">
        <v>1960</v>
      </c>
      <c r="AC12" s="25">
        <f>$AB$54-($Y$62*AA12)</f>
        <v>10.289949894425831</v>
      </c>
      <c r="AE12" s="54">
        <v>1940.7704304862871</v>
      </c>
      <c r="AF12">
        <v>20</v>
      </c>
      <c r="AG12" s="19">
        <f t="shared" si="0"/>
        <v>25.689009279500965</v>
      </c>
      <c r="AH12" s="14">
        <v>2.60957207175742</v>
      </c>
      <c r="AI12" s="26">
        <f t="shared" si="1"/>
        <v>32.364826582248092</v>
      </c>
    </row>
    <row r="13" spans="1:35" x14ac:dyDescent="0.2">
      <c r="A13" s="18"/>
      <c r="B13" s="5"/>
      <c r="C13" s="27"/>
      <c r="H13" s="30"/>
      <c r="I13" s="6"/>
      <c r="AA13" s="29">
        <v>1940</v>
      </c>
      <c r="AC13" s="25">
        <f>$AB$54-($Y$62*AA13)</f>
        <v>20.389032038360256</v>
      </c>
      <c r="AE13" s="29">
        <v>1940</v>
      </c>
      <c r="AG13" s="19">
        <f t="shared" si="0"/>
        <v>26.075782943497643</v>
      </c>
      <c r="AI13" s="26"/>
    </row>
    <row r="14" spans="1:35" ht="17" thickBot="1" x14ac:dyDescent="0.25">
      <c r="A14" s="30"/>
      <c r="B14" s="6"/>
      <c r="C14" s="27"/>
      <c r="H14" s="30"/>
      <c r="I14" s="6"/>
      <c r="AA14" s="29">
        <v>1900</v>
      </c>
      <c r="AC14" s="25">
        <f>$AB$54-($Y$62*AA14)</f>
        <v>40.587196326229105</v>
      </c>
      <c r="AE14" s="29">
        <v>1900</v>
      </c>
      <c r="AG14" s="19">
        <f t="shared" si="0"/>
        <v>46.15669463538427</v>
      </c>
      <c r="AI14" s="26"/>
    </row>
    <row r="15" spans="1:35" x14ac:dyDescent="0.2">
      <c r="A15" s="30"/>
      <c r="B15" s="6"/>
      <c r="C15" s="27"/>
      <c r="H15" s="30"/>
      <c r="I15" s="6"/>
      <c r="U15" s="54">
        <v>1864.242537715036</v>
      </c>
      <c r="V15">
        <v>93.3369655591369</v>
      </c>
      <c r="W15" s="19">
        <f>$V$54-($Y$62*U15)</f>
        <v>58.643073769953617</v>
      </c>
      <c r="X15" s="22"/>
      <c r="Y15" s="23">
        <f t="shared" ref="Y15:Y24" si="2">(V15-W15)^2</f>
        <v>1203.6661274795592</v>
      </c>
      <c r="AA15" s="54">
        <v>1864.242537715036</v>
      </c>
      <c r="AB15">
        <v>93.3369655591369</v>
      </c>
      <c r="AC15" s="25">
        <f>$AB$54-($Y$62*AA15)</f>
        <v>58.643073769953617</v>
      </c>
      <c r="AE15" s="54">
        <v>1864.242537715036</v>
      </c>
      <c r="AF15">
        <v>93.3369655591369</v>
      </c>
      <c r="AG15" s="19">
        <f t="shared" si="0"/>
        <v>64.107755697142579</v>
      </c>
      <c r="AH15" s="14">
        <v>1.0980709301261589</v>
      </c>
      <c r="AI15" s="26">
        <f t="shared" si="1"/>
        <v>854.34670915650599</v>
      </c>
    </row>
    <row r="16" spans="1:35" x14ac:dyDescent="0.2">
      <c r="A16" s="30"/>
      <c r="B16" s="6"/>
      <c r="C16" s="27"/>
      <c r="H16" s="30"/>
      <c r="I16" s="6"/>
      <c r="U16" s="54">
        <v>1840.242537715036</v>
      </c>
      <c r="V16">
        <v>94.02882804843567</v>
      </c>
      <c r="W16" s="19">
        <f>$V$54-($Y$62*U16)</f>
        <v>70.761972342674881</v>
      </c>
      <c r="Y16" s="26">
        <f t="shared" si="2"/>
        <v>541.34657443269339</v>
      </c>
      <c r="AA16" s="54">
        <v>1840.242537715036</v>
      </c>
      <c r="AB16">
        <v>94.02882804843567</v>
      </c>
      <c r="AC16" s="25">
        <f>$AB$54-($Y$62*AA16)</f>
        <v>70.761972342674881</v>
      </c>
      <c r="AE16" s="54">
        <v>1840.242537715036</v>
      </c>
      <c r="AF16">
        <v>94.02882804843567</v>
      </c>
      <c r="AG16" s="19">
        <f t="shared" si="0"/>
        <v>76.15630271227451</v>
      </c>
      <c r="AH16" s="14">
        <v>2.4276061382782981</v>
      </c>
      <c r="AI16" s="26">
        <f t="shared" si="1"/>
        <v>319.42716189172262</v>
      </c>
    </row>
    <row r="17" spans="1:35" x14ac:dyDescent="0.2">
      <c r="A17" s="30"/>
      <c r="B17" s="6"/>
      <c r="C17" s="27"/>
      <c r="H17" s="30"/>
      <c r="I17" s="6"/>
      <c r="U17" s="54">
        <v>1816.242537715036</v>
      </c>
      <c r="V17">
        <v>94.582759010747324</v>
      </c>
      <c r="W17" s="19">
        <f>$V$54-($Y$62*U17)</f>
        <v>82.880870915396258</v>
      </c>
      <c r="Y17" s="26">
        <f t="shared" si="2"/>
        <v>136.934184996119</v>
      </c>
      <c r="AA17" s="54">
        <v>1816.242537715036</v>
      </c>
      <c r="AB17">
        <v>94.582759010747324</v>
      </c>
      <c r="AC17" s="25">
        <f>$AB$54-($Y$62*AA17)</f>
        <v>82.880870915396258</v>
      </c>
      <c r="AE17" s="54">
        <v>1816.242537715036</v>
      </c>
      <c r="AF17">
        <v>94.582759010747324</v>
      </c>
      <c r="AG17" s="19">
        <f t="shared" si="0"/>
        <v>88.204849727406554</v>
      </c>
      <c r="AH17" s="14">
        <v>2.2850330177340648</v>
      </c>
      <c r="AI17" s="26">
        <f t="shared" si="1"/>
        <v>40.677726826524378</v>
      </c>
    </row>
    <row r="18" spans="1:35" x14ac:dyDescent="0.2">
      <c r="A18" s="18"/>
      <c r="B18" s="8"/>
      <c r="C18" s="27"/>
      <c r="H18" s="30"/>
      <c r="I18" s="6"/>
      <c r="U18" s="54">
        <v>1792.242537715036</v>
      </c>
      <c r="V18">
        <v>95.190525318715331</v>
      </c>
      <c r="W18" s="19">
        <f>$V$54-($Y$62*U18)</f>
        <v>94.999769488117522</v>
      </c>
      <c r="Y18" s="26">
        <f t="shared" si="2"/>
        <v>3.6387786907059828E-2</v>
      </c>
      <c r="AA18" s="54">
        <v>1792.242537715036</v>
      </c>
      <c r="AB18">
        <v>95.190525318715331</v>
      </c>
      <c r="AC18" s="25">
        <f>$AB$54-($Y$62*AA18)</f>
        <v>94.999769488117522</v>
      </c>
      <c r="AE18" s="54">
        <v>1792.242537715036</v>
      </c>
      <c r="AF18">
        <v>95.190525318715331</v>
      </c>
      <c r="AG18" s="19">
        <f t="shared" si="0"/>
        <v>100.25339674253848</v>
      </c>
      <c r="AH18" s="14">
        <v>2.2353312651075377</v>
      </c>
      <c r="AI18" s="26">
        <f t="shared" si="1"/>
        <v>25.63266705416509</v>
      </c>
    </row>
    <row r="19" spans="1:35" x14ac:dyDescent="0.2">
      <c r="A19" s="18"/>
      <c r="B19" s="8"/>
      <c r="C19" s="27"/>
      <c r="H19" s="33"/>
      <c r="I19" s="9"/>
      <c r="U19" s="54">
        <v>1776.242537715036</v>
      </c>
      <c r="V19">
        <v>95.935757088365492</v>
      </c>
      <c r="W19" s="19">
        <f>$V$54-($Y$62*U19)</f>
        <v>103.07903520326511</v>
      </c>
      <c r="Y19" s="26">
        <f t="shared" si="2"/>
        <v>51.026422226803803</v>
      </c>
      <c r="AA19" s="54">
        <v>1776.242537715036</v>
      </c>
      <c r="AB19">
        <v>95.935757088365492</v>
      </c>
      <c r="AC19" s="25">
        <f>$AB$54-($Y$62*AA19)</f>
        <v>103.07903520326511</v>
      </c>
      <c r="AE19" s="54">
        <v>1776.242537715036</v>
      </c>
      <c r="AF19">
        <v>95.935757088365492</v>
      </c>
      <c r="AG19" s="19">
        <f t="shared" si="0"/>
        <v>108.28576141929318</v>
      </c>
      <c r="AH19" s="14">
        <v>2.132449779345309</v>
      </c>
      <c r="AI19" s="26">
        <f t="shared" si="1"/>
        <v>152.52260697393268</v>
      </c>
    </row>
    <row r="20" spans="1:35" x14ac:dyDescent="0.2">
      <c r="A20" s="18"/>
      <c r="B20" s="8"/>
      <c r="C20" s="27"/>
      <c r="H20" s="30"/>
      <c r="I20" s="6"/>
      <c r="U20" s="54">
        <v>1772.242537715036</v>
      </c>
      <c r="V20">
        <v>96.24656911620967</v>
      </c>
      <c r="W20" s="19">
        <f>$V$54-($Y$62*U20)</f>
        <v>105.09885163205195</v>
      </c>
      <c r="Y20" s="26">
        <f t="shared" si="2"/>
        <v>78.362905740286863</v>
      </c>
      <c r="AA20" s="54">
        <v>1772.242537715036</v>
      </c>
      <c r="AB20">
        <v>96.24656911620967</v>
      </c>
      <c r="AC20" s="25">
        <f>$AB$54-($Y$62*AA20)</f>
        <v>105.09885163205195</v>
      </c>
      <c r="AE20" s="54">
        <v>1772.242537715036</v>
      </c>
      <c r="AF20">
        <v>96.24656911620967</v>
      </c>
      <c r="AG20" s="19">
        <f t="shared" si="0"/>
        <v>110.29385258848185</v>
      </c>
      <c r="AH20" s="14">
        <v>2.7008172748297357</v>
      </c>
      <c r="AI20" s="26">
        <f t="shared" si="1"/>
        <v>197.32617295037127</v>
      </c>
    </row>
    <row r="21" spans="1:35" x14ac:dyDescent="0.2">
      <c r="A21" s="18"/>
      <c r="B21" s="8"/>
      <c r="C21" s="27"/>
      <c r="H21" s="30"/>
      <c r="I21" s="6"/>
      <c r="U21" s="54">
        <v>1770.242537715036</v>
      </c>
      <c r="V21">
        <v>96.656730318851999</v>
      </c>
      <c r="W21" s="19">
        <f>$V$54-($Y$62*U21)</f>
        <v>106.10875984644542</v>
      </c>
      <c r="Y21" s="26">
        <f t="shared" si="2"/>
        <v>89.340862190497973</v>
      </c>
      <c r="AA21" s="54">
        <v>1770.242537715036</v>
      </c>
      <c r="AB21">
        <v>96.656730318851999</v>
      </c>
      <c r="AC21" s="25">
        <f>$AB$54-($Y$62*AA21)</f>
        <v>106.10875984644542</v>
      </c>
      <c r="AE21" s="54">
        <v>1770.242537715036</v>
      </c>
      <c r="AF21">
        <v>96.656730318851999</v>
      </c>
      <c r="AG21" s="19">
        <f t="shared" si="0"/>
        <v>111.29789817307619</v>
      </c>
      <c r="AH21" s="14">
        <v>1.6204123078613664</v>
      </c>
      <c r="AI21" s="26">
        <f t="shared" si="1"/>
        <v>214.36379613556787</v>
      </c>
    </row>
    <row r="22" spans="1:35" ht="17" thickBot="1" x14ac:dyDescent="0.25">
      <c r="A22" s="18"/>
      <c r="B22" s="8"/>
      <c r="C22" s="27"/>
      <c r="H22" s="33"/>
      <c r="I22" s="9"/>
      <c r="U22" s="54">
        <v>1769.242537715036</v>
      </c>
      <c r="V22">
        <v>97.650941722693162</v>
      </c>
      <c r="W22" s="19">
        <f>$V$54-($Y$62*U22)</f>
        <v>106.6137139536421</v>
      </c>
      <c r="Y22" s="26">
        <f t="shared" si="2"/>
        <v>80.331286063869484</v>
      </c>
      <c r="AA22" s="54">
        <v>1769.242537715036</v>
      </c>
      <c r="AB22">
        <v>97.650941722693162</v>
      </c>
      <c r="AC22" s="25">
        <f>$AB$54-($Y$62*AA22)</f>
        <v>106.6137139536421</v>
      </c>
      <c r="AE22" s="54">
        <v>1769.242537715036</v>
      </c>
      <c r="AF22">
        <v>97.650941722693162</v>
      </c>
      <c r="AG22" s="19">
        <f t="shared" si="0"/>
        <v>111.7999209653733</v>
      </c>
      <c r="AH22" s="14">
        <v>1.7557679609804118</v>
      </c>
      <c r="AI22" s="26">
        <f t="shared" si="1"/>
        <v>200.19361360979352</v>
      </c>
    </row>
    <row r="23" spans="1:35" ht="17" thickBot="1" x14ac:dyDescent="0.25">
      <c r="A23" s="18"/>
      <c r="B23" s="8"/>
      <c r="C23" s="27"/>
      <c r="H23" s="30"/>
      <c r="I23" s="6"/>
      <c r="Q23" s="34"/>
      <c r="R23" s="22"/>
      <c r="S23" s="25"/>
      <c r="U23" s="54">
        <v>1768.742537715036</v>
      </c>
      <c r="V23">
        <v>98.601824535841317</v>
      </c>
      <c r="W23" s="19">
        <f>$V$54-($Y$62*U23)</f>
        <v>106.86619100724045</v>
      </c>
      <c r="Y23" s="26">
        <f t="shared" si="2"/>
        <v>68.299753173586083</v>
      </c>
      <c r="AA23" s="54">
        <v>1768.742537715036</v>
      </c>
      <c r="AB23">
        <v>98.601824535841317</v>
      </c>
      <c r="AC23" s="25">
        <f>$AB$54-($Y$62*AA23)</f>
        <v>106.86619100724045</v>
      </c>
      <c r="AE23" s="54">
        <v>1768.742537715036</v>
      </c>
      <c r="AF23">
        <v>98.601824535841317</v>
      </c>
      <c r="AG23" s="19">
        <f t="shared" si="0"/>
        <v>112.05093236152186</v>
      </c>
      <c r="AH23" s="14">
        <v>2.75576796098041</v>
      </c>
      <c r="AI23" s="26">
        <f t="shared" si="1"/>
        <v>180.8785013067816</v>
      </c>
    </row>
    <row r="24" spans="1:35" x14ac:dyDescent="0.2">
      <c r="A24" s="18"/>
      <c r="B24" s="8"/>
      <c r="C24" s="27"/>
      <c r="H24" s="33"/>
      <c r="I24" s="9"/>
      <c r="Q24" s="34"/>
      <c r="S24" s="25"/>
      <c r="U24" s="54">
        <v>1768.242537715036</v>
      </c>
      <c r="V24">
        <v>100</v>
      </c>
      <c r="W24" s="19">
        <f>$V$54-($Y$62*U24)</f>
        <v>107.1186680608389</v>
      </c>
      <c r="Y24" s="26">
        <f t="shared" si="2"/>
        <v>50.675434960407863</v>
      </c>
      <c r="AA24" s="54">
        <v>1768.242537715036</v>
      </c>
      <c r="AB24">
        <v>100</v>
      </c>
      <c r="AC24" s="25">
        <f>$AB$54-($Y$62*AA24)</f>
        <v>107.1186680608389</v>
      </c>
      <c r="AE24" s="54">
        <v>1768.242537715036</v>
      </c>
      <c r="AF24">
        <v>100</v>
      </c>
      <c r="AG24" s="19">
        <f t="shared" si="0"/>
        <v>112.30194375767053</v>
      </c>
      <c r="AH24" s="14">
        <v>3.75576796098041</v>
      </c>
      <c r="AI24" s="26">
        <f t="shared" si="1"/>
        <v>151.33782021688887</v>
      </c>
    </row>
    <row r="25" spans="1:35" ht="17" thickBot="1" x14ac:dyDescent="0.25">
      <c r="A25" s="18"/>
      <c r="B25" s="8"/>
      <c r="C25" s="27"/>
      <c r="H25" s="33"/>
      <c r="I25" s="9"/>
      <c r="Q25" s="29">
        <v>1800</v>
      </c>
      <c r="S25" s="25">
        <f t="shared" ref="S25:S39" si="3">$R$55-($O$63*Q25)</f>
        <v>83.836088405948203</v>
      </c>
      <c r="U25" s="29">
        <v>1700</v>
      </c>
      <c r="W25" s="19">
        <f>$V$54-($Y$62*U25)</f>
        <v>141.57801776557346</v>
      </c>
      <c r="Y25" s="26"/>
      <c r="AA25" s="29">
        <v>1700</v>
      </c>
      <c r="AC25" s="25">
        <f>$AB$54-($Y$62*AA25)</f>
        <v>141.57801776557346</v>
      </c>
      <c r="AE25" s="29">
        <v>1700</v>
      </c>
      <c r="AG25" s="19">
        <f t="shared" si="0"/>
        <v>146.56125309481752</v>
      </c>
      <c r="AI25" s="26"/>
    </row>
    <row r="26" spans="1:35" ht="17" thickBot="1" x14ac:dyDescent="0.25">
      <c r="A26" s="18"/>
      <c r="B26" s="8"/>
      <c r="C26" s="27"/>
      <c r="H26" s="33"/>
      <c r="I26" s="9"/>
      <c r="Q26" s="29">
        <v>1700</v>
      </c>
      <c r="S26" s="25">
        <f t="shared" si="3"/>
        <v>134.73408349450665</v>
      </c>
      <c r="U26" s="34">
        <v>1600</v>
      </c>
      <c r="W26" s="19">
        <f>$V$54-($Y$62*U26)</f>
        <v>192.07342848524559</v>
      </c>
      <c r="Y26" s="26"/>
      <c r="AA26" s="34">
        <v>1600</v>
      </c>
      <c r="AC26" s="25">
        <f>$AB$54-($Y$62*AA26)</f>
        <v>192.07342848524559</v>
      </c>
      <c r="AE26" s="34">
        <v>1600</v>
      </c>
      <c r="AG26" s="19">
        <f t="shared" si="0"/>
        <v>196.76353232453414</v>
      </c>
      <c r="AI26" s="26"/>
    </row>
    <row r="27" spans="1:35" x14ac:dyDescent="0.2">
      <c r="A27" s="33"/>
      <c r="B27" s="9"/>
      <c r="C27" s="27"/>
      <c r="H27" s="33"/>
      <c r="I27" s="9"/>
      <c r="Q27" s="34">
        <v>1600</v>
      </c>
      <c r="S27" s="25">
        <f t="shared" si="3"/>
        <v>185.63207858306509</v>
      </c>
      <c r="U27" s="29">
        <v>1400</v>
      </c>
      <c r="W27" s="19">
        <f>$V$54-($Y$62*U27)</f>
        <v>293.06424992458983</v>
      </c>
      <c r="Y27" s="26"/>
      <c r="AA27" s="29">
        <v>1400</v>
      </c>
      <c r="AC27" s="25">
        <f>$AB$54-($Y$62*AA27)</f>
        <v>293.06424992458983</v>
      </c>
      <c r="AE27" s="29">
        <v>1400</v>
      </c>
      <c r="AG27" s="19">
        <f t="shared" si="0"/>
        <v>297.16809078396739</v>
      </c>
      <c r="AI27" s="26"/>
    </row>
    <row r="28" spans="1:35" ht="17" thickBot="1" x14ac:dyDescent="0.25">
      <c r="A28" s="33"/>
      <c r="B28" s="9"/>
      <c r="C28" s="27"/>
      <c r="H28" s="33"/>
      <c r="I28" s="9"/>
      <c r="Q28" s="29">
        <v>1400</v>
      </c>
      <c r="S28" s="25">
        <f t="shared" si="3"/>
        <v>287.42806876018187</v>
      </c>
      <c r="U28" s="29">
        <v>1200</v>
      </c>
      <c r="W28" s="19">
        <f>$V$54-($Y$62*U28)</f>
        <v>394.05507136393419</v>
      </c>
      <c r="Y28" s="26"/>
      <c r="AA28" s="29">
        <v>1200</v>
      </c>
      <c r="AC28" s="25">
        <f>$AB$54-($Y$62*AA28)</f>
        <v>394.05507136393419</v>
      </c>
      <c r="AE28" s="29">
        <v>1200</v>
      </c>
      <c r="AG28" s="19">
        <f t="shared" si="0"/>
        <v>397.57264924340063</v>
      </c>
      <c r="AI28" s="26"/>
    </row>
    <row r="29" spans="1:35" ht="17" thickBot="1" x14ac:dyDescent="0.25">
      <c r="A29" s="33"/>
      <c r="B29" s="9"/>
      <c r="C29" s="27"/>
      <c r="H29" s="33"/>
      <c r="I29" s="9"/>
      <c r="Q29" s="29">
        <v>1200</v>
      </c>
      <c r="S29" s="25">
        <f t="shared" si="3"/>
        <v>389.22405893729876</v>
      </c>
      <c r="U29" s="35">
        <v>1077.2145370129958</v>
      </c>
      <c r="V29" s="10">
        <v>472.08019030581568</v>
      </c>
      <c r="W29" s="19">
        <f>$V$54-($Y$62*U29)</f>
        <v>456.056095203273</v>
      </c>
      <c r="Y29" s="26">
        <f t="shared" ref="Y29:Y38" si="4">(V29-W29)^2</f>
        <v>256.77162385533211</v>
      </c>
      <c r="AA29" s="35">
        <v>1077.2145370129958</v>
      </c>
      <c r="AB29" s="10">
        <v>472.08019030581568</v>
      </c>
      <c r="AC29" s="25">
        <f>$AB$54-($Y$62*AA29)</f>
        <v>456.056095203273</v>
      </c>
      <c r="AE29" s="35">
        <v>1077.2145370129958</v>
      </c>
      <c r="AF29" s="10">
        <v>472.08019030581568</v>
      </c>
      <c r="AG29" s="19">
        <f t="shared" si="0"/>
        <v>459.21375022563677</v>
      </c>
      <c r="AH29" s="14">
        <v>0.4358048498737746</v>
      </c>
      <c r="AI29" s="26">
        <f t="shared" si="1"/>
        <v>165.54528033683414</v>
      </c>
    </row>
    <row r="30" spans="1:35" x14ac:dyDescent="0.2">
      <c r="A30" s="33"/>
      <c r="B30" s="9"/>
      <c r="C30" s="27"/>
      <c r="H30" s="33"/>
      <c r="I30" s="9"/>
      <c r="K30" s="35">
        <v>1077.2145370129958</v>
      </c>
      <c r="L30" s="10">
        <v>472.08019030581568</v>
      </c>
      <c r="M30" s="19">
        <f t="shared" ref="M30:M39" si="5">$L$55-($O$63*K30)</f>
        <v>451.71939785788788</v>
      </c>
      <c r="N30" s="22"/>
      <c r="O30" s="23">
        <f t="shared" ref="O30:O39" si="6">(L30-M30)^2</f>
        <v>414.56186910759345</v>
      </c>
      <c r="Q30" s="35">
        <v>1077.2145370129958</v>
      </c>
      <c r="R30" s="10">
        <v>472.08019030581568</v>
      </c>
      <c r="S30" s="25">
        <f t="shared" si="3"/>
        <v>451.71939785788788</v>
      </c>
      <c r="U30" s="36">
        <v>1053.2145370129958</v>
      </c>
      <c r="V30" s="11">
        <v>475.14224156914952</v>
      </c>
      <c r="W30" s="19">
        <f>$V$54-($Y$62*U30)</f>
        <v>468.17499377599427</v>
      </c>
      <c r="Y30" s="26">
        <f t="shared" si="4"/>
        <v>48.542541811226734</v>
      </c>
      <c r="AA30" s="36">
        <v>1053.2145370129958</v>
      </c>
      <c r="AB30" s="11">
        <v>475.14224156914952</v>
      </c>
      <c r="AC30" s="25">
        <f>$AB$54-($Y$62*AA30)</f>
        <v>468.17499377599427</v>
      </c>
      <c r="AE30" s="36">
        <v>1053.2145370129958</v>
      </c>
      <c r="AF30" s="11">
        <v>475.14224156914952</v>
      </c>
      <c r="AG30" s="19">
        <f t="shared" si="0"/>
        <v>471.2622972407687</v>
      </c>
      <c r="AH30" s="14">
        <v>0.51083116851921062</v>
      </c>
      <c r="AI30" s="26">
        <f t="shared" si="1"/>
        <v>15.05396799133446</v>
      </c>
    </row>
    <row r="31" spans="1:35" x14ac:dyDescent="0.2">
      <c r="C31" s="27"/>
      <c r="K31" s="36">
        <v>1053.2145370129958</v>
      </c>
      <c r="L31" s="11">
        <v>475.14224156914952</v>
      </c>
      <c r="M31" s="19">
        <f t="shared" si="5"/>
        <v>463.93491667914191</v>
      </c>
      <c r="O31" s="26">
        <f t="shared" si="6"/>
        <v>125.60413119018413</v>
      </c>
      <c r="Q31" s="36">
        <v>1053.2145370129958</v>
      </c>
      <c r="R31" s="11">
        <v>475.14224156914952</v>
      </c>
      <c r="S31" s="25">
        <f t="shared" si="3"/>
        <v>463.93491667914191</v>
      </c>
      <c r="U31" s="36">
        <v>1029.2145370129958</v>
      </c>
      <c r="V31" s="11">
        <v>479.61417143928816</v>
      </c>
      <c r="W31" s="19">
        <f>$V$54-($Y$62*U31)</f>
        <v>480.29389234871564</v>
      </c>
      <c r="Y31" s="26">
        <f t="shared" si="4"/>
        <v>0.46202051471293087</v>
      </c>
      <c r="AA31" s="36">
        <v>1029.2145370129958</v>
      </c>
      <c r="AB31" s="11">
        <v>479.61417143928816</v>
      </c>
      <c r="AC31" s="25">
        <f>$AB$54-($Y$62*AA31)</f>
        <v>480.29389234871564</v>
      </c>
      <c r="AE31" s="36">
        <v>1029.2145370129958</v>
      </c>
      <c r="AF31" s="11">
        <v>479.61417143928816</v>
      </c>
      <c r="AG31" s="19">
        <f t="shared" si="0"/>
        <v>483.31084425590075</v>
      </c>
      <c r="AH31" s="14">
        <v>0.85304407143183236</v>
      </c>
      <c r="AI31" s="26">
        <f t="shared" si="1"/>
        <v>13.665389913082462</v>
      </c>
    </row>
    <row r="32" spans="1:35" x14ac:dyDescent="0.2">
      <c r="A32" s="18"/>
      <c r="B32" s="12"/>
      <c r="C32" s="27"/>
      <c r="K32" s="36">
        <v>1029.2145370129958</v>
      </c>
      <c r="L32" s="11">
        <v>479.61417143928816</v>
      </c>
      <c r="M32" s="19">
        <f t="shared" si="5"/>
        <v>476.15043550039593</v>
      </c>
      <c r="O32" s="26">
        <f t="shared" si="6"/>
        <v>11.997466654373623</v>
      </c>
      <c r="Q32" s="36">
        <v>1029.2145370129958</v>
      </c>
      <c r="R32" s="11">
        <v>479.61417143928816</v>
      </c>
      <c r="S32" s="25">
        <f t="shared" si="3"/>
        <v>476.15043550039593</v>
      </c>
      <c r="U32" s="36">
        <v>1005.2145370129958</v>
      </c>
      <c r="V32" s="11">
        <v>483.20815308609525</v>
      </c>
      <c r="W32" s="19">
        <f>$V$54-($Y$62*U32)</f>
        <v>492.41279092143691</v>
      </c>
      <c r="Y32" s="26">
        <f t="shared" si="4"/>
        <v>84.725357679803153</v>
      </c>
      <c r="AA32" s="36">
        <v>1005.2145370129958</v>
      </c>
      <c r="AB32" s="11">
        <v>483.20815308609525</v>
      </c>
      <c r="AC32" s="25">
        <f>$AB$54-($Y$62*AA32)</f>
        <v>492.41279092143691</v>
      </c>
      <c r="AE32" s="36">
        <v>1005.2145370129958</v>
      </c>
      <c r="AF32" s="11">
        <v>483.20815308609525</v>
      </c>
      <c r="AG32" s="19">
        <f t="shared" si="0"/>
        <v>495.35939127103273</v>
      </c>
      <c r="AH32" s="14">
        <v>1.1695426907988939</v>
      </c>
      <c r="AI32" s="26">
        <f t="shared" si="1"/>
        <v>147.65258942708277</v>
      </c>
    </row>
    <row r="33" spans="1:35" x14ac:dyDescent="0.2">
      <c r="A33" s="18"/>
      <c r="B33" s="12"/>
      <c r="C33" s="27"/>
      <c r="K33" s="36">
        <v>1005.2145370129958</v>
      </c>
      <c r="L33" s="11">
        <v>483.20815308609525</v>
      </c>
      <c r="M33" s="19">
        <f t="shared" si="5"/>
        <v>488.36595432164995</v>
      </c>
      <c r="O33" s="26">
        <f t="shared" si="6"/>
        <v>26.602913585489592</v>
      </c>
      <c r="Q33" s="36">
        <v>1005.2145370129958</v>
      </c>
      <c r="R33" s="11">
        <v>483.20815308609525</v>
      </c>
      <c r="S33" s="25">
        <f t="shared" si="3"/>
        <v>488.36595432164995</v>
      </c>
      <c r="U33" s="36">
        <v>989.21453701299583</v>
      </c>
      <c r="V33" s="11">
        <v>487.33877823785434</v>
      </c>
      <c r="W33" s="19">
        <f>$V$54-($Y$62*U33)</f>
        <v>500.49205663658444</v>
      </c>
      <c r="Y33" s="26">
        <f t="shared" si="4"/>
        <v>173.00873263449972</v>
      </c>
      <c r="AA33" s="36">
        <v>989.21453701299583</v>
      </c>
      <c r="AB33" s="11">
        <v>487.33877823785434</v>
      </c>
      <c r="AC33" s="25">
        <f>$AB$54-($Y$62*AA33)</f>
        <v>500.49205663658444</v>
      </c>
      <c r="AE33" s="36">
        <v>989.21453701299583</v>
      </c>
      <c r="AF33" s="11">
        <v>487.33877823785434</v>
      </c>
      <c r="AG33" s="19">
        <f t="shared" si="0"/>
        <v>503.39175594778737</v>
      </c>
      <c r="AH33" s="14">
        <v>0.48622005644644256</v>
      </c>
      <c r="AI33" s="26">
        <f t="shared" si="1"/>
        <v>257.69809335560677</v>
      </c>
    </row>
    <row r="34" spans="1:35" x14ac:dyDescent="0.2">
      <c r="A34" s="18"/>
      <c r="B34" s="12"/>
      <c r="C34" s="27"/>
      <c r="K34" s="36">
        <v>989.21453701299583</v>
      </c>
      <c r="L34" s="11">
        <v>487.33877823785434</v>
      </c>
      <c r="M34" s="19">
        <f t="shared" si="5"/>
        <v>496.50963353581932</v>
      </c>
      <c r="O34" s="26">
        <f t="shared" si="6"/>
        <v>84.104586896212282</v>
      </c>
      <c r="Q34" s="36">
        <v>989.21453701299583</v>
      </c>
      <c r="R34" s="11">
        <v>487.33877823785434</v>
      </c>
      <c r="S34" s="25">
        <f t="shared" si="3"/>
        <v>496.50963353581932</v>
      </c>
      <c r="U34" s="36">
        <v>985.21453701299583</v>
      </c>
      <c r="V34" s="11">
        <v>490.19948281785082</v>
      </c>
      <c r="W34" s="19">
        <f>$V$54-($Y$62*U34)</f>
        <v>502.51187306537133</v>
      </c>
      <c r="Y34" s="26">
        <f t="shared" si="4"/>
        <v>151.59495360723821</v>
      </c>
      <c r="AA34" s="36">
        <v>985.21453701299583</v>
      </c>
      <c r="AB34" s="11">
        <v>490.19948281785082</v>
      </c>
      <c r="AC34" s="25">
        <f>$AB$54-($Y$62*AA34)</f>
        <v>502.51187306537133</v>
      </c>
      <c r="AE34" s="36">
        <v>985.21453701299583</v>
      </c>
      <c r="AF34" s="11">
        <v>490.19948281785082</v>
      </c>
      <c r="AG34" s="19">
        <f t="shared" si="0"/>
        <v>505.39984711697605</v>
      </c>
      <c r="AH34" s="14">
        <v>0.17608102073436049</v>
      </c>
      <c r="AI34" s="26">
        <f t="shared" si="1"/>
        <v>231.05107482612073</v>
      </c>
    </row>
    <row r="35" spans="1:35" x14ac:dyDescent="0.2">
      <c r="A35" s="18"/>
      <c r="B35" s="12"/>
      <c r="C35" s="27"/>
      <c r="K35" s="36">
        <v>985.21453701299583</v>
      </c>
      <c r="L35" s="11">
        <v>490.19948281785082</v>
      </c>
      <c r="M35" s="19">
        <f t="shared" si="5"/>
        <v>498.54555333936167</v>
      </c>
      <c r="O35" s="26">
        <f t="shared" si="6"/>
        <v>69.656893150032445</v>
      </c>
      <c r="Q35" s="36">
        <v>985.21453701299583</v>
      </c>
      <c r="R35" s="11">
        <v>490.19948281785082</v>
      </c>
      <c r="S35" s="25">
        <f t="shared" si="3"/>
        <v>498.54555333936167</v>
      </c>
      <c r="U35" s="36">
        <v>983.21453701299583</v>
      </c>
      <c r="V35" s="11">
        <v>491.80559404476304</v>
      </c>
      <c r="W35" s="19">
        <f>$V$54-($Y$62*U35)</f>
        <v>503.52178127976481</v>
      </c>
      <c r="Y35" s="26">
        <f t="shared" si="4"/>
        <v>137.26904332561838</v>
      </c>
      <c r="AA35" s="36">
        <v>983.21453701299583</v>
      </c>
      <c r="AB35" s="11">
        <v>491.80559404476304</v>
      </c>
      <c r="AC35" s="25">
        <f>$AB$54-($Y$62*AA35)</f>
        <v>503.52178127976481</v>
      </c>
      <c r="AE35" s="36">
        <v>983.21453701299583</v>
      </c>
      <c r="AF35" s="11">
        <v>491.80559404476304</v>
      </c>
      <c r="AG35" s="19">
        <f t="shared" ref="AG35:AG54" si="7">$AF$54-($AI$62*AE35)</f>
        <v>506.40389270157038</v>
      </c>
      <c r="AH35" s="14">
        <v>0.10712492933448409</v>
      </c>
      <c r="AI35" s="26">
        <f t="shared" si="1"/>
        <v>213.11032367334312</v>
      </c>
    </row>
    <row r="36" spans="1:35" ht="17" thickBot="1" x14ac:dyDescent="0.25">
      <c r="A36" s="18"/>
      <c r="B36" s="12"/>
      <c r="C36" s="27"/>
      <c r="K36" s="36">
        <v>983.21453701299583</v>
      </c>
      <c r="L36" s="11">
        <v>491.80559404476304</v>
      </c>
      <c r="M36" s="19">
        <f t="shared" si="5"/>
        <v>499.56351324113285</v>
      </c>
      <c r="O36" s="26">
        <f t="shared" si="6"/>
        <v>60.185310257403231</v>
      </c>
      <c r="Q36" s="36">
        <v>983.21453701299583</v>
      </c>
      <c r="R36" s="11">
        <v>491.80559404476304</v>
      </c>
      <c r="S36" s="25">
        <f t="shared" si="3"/>
        <v>499.56351324113285</v>
      </c>
      <c r="U36" s="36">
        <v>982.21453701299583</v>
      </c>
      <c r="V36" s="11">
        <v>495.73463994764529</v>
      </c>
      <c r="W36" s="19">
        <f>$V$54-($Y$62*U36)</f>
        <v>504.02673538696149</v>
      </c>
      <c r="Y36" s="26">
        <f t="shared" si="4"/>
        <v>68.758846774728511</v>
      </c>
      <c r="AA36" s="36">
        <v>982.21453701299583</v>
      </c>
      <c r="AB36" s="11">
        <v>495.73463994764529</v>
      </c>
      <c r="AC36" s="25">
        <f>$AB$54-($Y$62*AA36)</f>
        <v>504.02673538696149</v>
      </c>
      <c r="AE36" s="36">
        <v>982.21453701299583</v>
      </c>
      <c r="AF36" s="11">
        <v>495.73463994764529</v>
      </c>
      <c r="AG36" s="19">
        <f t="shared" si="7"/>
        <v>506.90591549386755</v>
      </c>
      <c r="AH36" s="14">
        <v>2.1717714269137902E-3</v>
      </c>
      <c r="AI36" s="26">
        <f t="shared" si="1"/>
        <v>124.79739732962349</v>
      </c>
    </row>
    <row r="37" spans="1:35" x14ac:dyDescent="0.2">
      <c r="A37" s="18"/>
      <c r="B37" s="12"/>
      <c r="C37" s="27"/>
      <c r="G37" s="34"/>
      <c r="H37" s="22"/>
      <c r="I37" s="21"/>
      <c r="K37" s="36">
        <v>982.21453701299583</v>
      </c>
      <c r="L37" s="11">
        <v>495.73463994764529</v>
      </c>
      <c r="M37" s="19">
        <f t="shared" si="5"/>
        <v>500.07249319201844</v>
      </c>
      <c r="O37" s="26">
        <f t="shared" si="6"/>
        <v>18.816970769718665</v>
      </c>
      <c r="Q37" s="36">
        <v>982.21453701299583</v>
      </c>
      <c r="R37" s="11">
        <v>495.73463994764529</v>
      </c>
      <c r="S37" s="25">
        <f t="shared" si="3"/>
        <v>500.07249319201844</v>
      </c>
      <c r="U37" s="36">
        <v>981.71453701299583</v>
      </c>
      <c r="V37" s="11">
        <v>497.93012121843049</v>
      </c>
      <c r="W37" s="19">
        <f>$V$54-($Y$62*U37)</f>
        <v>504.27921244055989</v>
      </c>
      <c r="Y37" s="26">
        <f t="shared" si="4"/>
        <v>40.310959346920626</v>
      </c>
      <c r="AA37" s="36">
        <v>981.71453701299583</v>
      </c>
      <c r="AB37" s="11">
        <v>497.93012121843049</v>
      </c>
      <c r="AC37" s="25">
        <f>$AB$54-($Y$62*AA37)</f>
        <v>504.27921244055989</v>
      </c>
      <c r="AE37" s="36">
        <v>981.71453701299583</v>
      </c>
      <c r="AF37" s="11">
        <v>497.93012121843049</v>
      </c>
      <c r="AG37" s="19">
        <f t="shared" si="7"/>
        <v>507.15692689001611</v>
      </c>
      <c r="AH37" s="14">
        <v>0</v>
      </c>
      <c r="AI37" s="26">
        <f t="shared" si="1"/>
        <v>85.13394290120462</v>
      </c>
    </row>
    <row r="38" spans="1:35" x14ac:dyDescent="0.2">
      <c r="A38" s="18"/>
      <c r="B38" s="12"/>
      <c r="C38" s="27"/>
      <c r="G38" s="29"/>
      <c r="H38" s="37"/>
      <c r="I38" s="25"/>
      <c r="K38" s="36">
        <v>981.71453701299583</v>
      </c>
      <c r="L38" s="11">
        <v>497.93012121843049</v>
      </c>
      <c r="M38" s="19">
        <f t="shared" si="5"/>
        <v>500.32698316746121</v>
      </c>
      <c r="O38" s="26">
        <f t="shared" si="6"/>
        <v>5.7449472027113506</v>
      </c>
      <c r="Q38" s="36">
        <v>981.71453701299583</v>
      </c>
      <c r="R38" s="11">
        <v>497.93012121843049</v>
      </c>
      <c r="S38" s="25">
        <f t="shared" si="3"/>
        <v>500.32698316746121</v>
      </c>
      <c r="U38" s="29">
        <v>981.21453701299583</v>
      </c>
      <c r="V38" s="37">
        <v>500</v>
      </c>
      <c r="W38" s="19">
        <f>$V$54-($Y$62*U38)</f>
        <v>504.53168949415823</v>
      </c>
      <c r="Y38" s="26">
        <f t="shared" si="4"/>
        <v>20.536209671464068</v>
      </c>
      <c r="AA38" s="29">
        <v>981.21453701299583</v>
      </c>
      <c r="AB38" s="37">
        <v>500</v>
      </c>
      <c r="AC38" s="25">
        <f>$AB$54-($Y$62*AA38)</f>
        <v>504.53168949415823</v>
      </c>
      <c r="AE38" s="29">
        <v>981.21453701299583</v>
      </c>
      <c r="AF38" s="37">
        <v>500</v>
      </c>
      <c r="AG38" s="19">
        <f t="shared" si="7"/>
        <v>507.40793828616472</v>
      </c>
      <c r="AH38" s="14">
        <v>1</v>
      </c>
      <c r="AI38" s="26">
        <f t="shared" si="1"/>
        <v>54.877549651625117</v>
      </c>
    </row>
    <row r="39" spans="1:35" x14ac:dyDescent="0.2">
      <c r="A39" s="18"/>
      <c r="B39" s="12"/>
      <c r="C39" s="27"/>
      <c r="G39" s="29">
        <v>1000</v>
      </c>
      <c r="H39" s="37"/>
      <c r="I39" s="25">
        <f t="shared" ref="I39:I54" si="8">$H$55-($E$63*G39)</f>
        <v>490.4274436026036</v>
      </c>
      <c r="K39" s="29">
        <v>981.21453701299583</v>
      </c>
      <c r="L39" s="37">
        <v>500</v>
      </c>
      <c r="M39" s="19">
        <f t="shared" si="5"/>
        <v>500.58147314290397</v>
      </c>
      <c r="O39" s="26">
        <f t="shared" si="6"/>
        <v>0.33811101591862525</v>
      </c>
      <c r="Q39" s="29">
        <v>981.21453701299583</v>
      </c>
      <c r="R39" s="37">
        <v>500</v>
      </c>
      <c r="S39" s="25">
        <f t="shared" si="3"/>
        <v>500.58147314290397</v>
      </c>
      <c r="U39" s="29">
        <v>800</v>
      </c>
      <c r="V39" s="37"/>
      <c r="W39" s="19">
        <f>$V$54-($Y$62*U39)</f>
        <v>596.03671424262279</v>
      </c>
      <c r="Y39" s="26"/>
      <c r="AA39" s="29">
        <v>800</v>
      </c>
      <c r="AB39" s="37"/>
      <c r="AC39" s="25">
        <f>$AB$54-($Y$62*AA39)</f>
        <v>596.03671424262279</v>
      </c>
      <c r="AE39" s="29">
        <v>800</v>
      </c>
      <c r="AF39" s="37"/>
      <c r="AG39" s="19">
        <f t="shared" si="7"/>
        <v>598.38176616226701</v>
      </c>
      <c r="AI39" s="26"/>
    </row>
    <row r="40" spans="1:35" x14ac:dyDescent="0.2">
      <c r="A40" s="18"/>
      <c r="B40" s="12"/>
      <c r="C40" s="27"/>
      <c r="G40" s="29">
        <v>800</v>
      </c>
      <c r="H40" s="37"/>
      <c r="I40" s="25">
        <f t="shared" si="8"/>
        <v>592.34195488208286</v>
      </c>
      <c r="K40" s="29">
        <v>800</v>
      </c>
      <c r="L40" s="37"/>
      <c r="M40" s="19"/>
      <c r="O40" s="26"/>
      <c r="Q40" s="29">
        <v>800</v>
      </c>
      <c r="R40" s="37"/>
      <c r="S40" s="25"/>
      <c r="U40" s="29">
        <v>600</v>
      </c>
      <c r="V40" s="37"/>
      <c r="W40" s="19">
        <f>$V$54-($Y$62*U40)</f>
        <v>697.02753568196704</v>
      </c>
      <c r="Y40" s="26"/>
      <c r="AA40" s="29">
        <v>600</v>
      </c>
      <c r="AB40" s="37"/>
      <c r="AC40" s="25">
        <f>$AB$54-($Y$62*AA40)</f>
        <v>697.02753568196704</v>
      </c>
      <c r="AE40" s="29">
        <v>600</v>
      </c>
      <c r="AF40" s="37"/>
      <c r="AG40" s="19">
        <f t="shared" si="7"/>
        <v>698.78632462170026</v>
      </c>
      <c r="AI40" s="26"/>
    </row>
    <row r="41" spans="1:35" x14ac:dyDescent="0.2">
      <c r="B41" s="13"/>
      <c r="C41" s="27"/>
      <c r="G41" s="29">
        <v>600</v>
      </c>
      <c r="H41" s="37"/>
      <c r="I41" s="25">
        <f t="shared" si="8"/>
        <v>694.25646616156223</v>
      </c>
      <c r="K41" s="29">
        <v>600</v>
      </c>
      <c r="L41" s="37"/>
      <c r="M41" s="19"/>
      <c r="O41" s="26"/>
      <c r="Q41" s="29">
        <v>600</v>
      </c>
      <c r="R41" s="37"/>
      <c r="S41" s="25"/>
      <c r="U41" s="29">
        <v>400</v>
      </c>
      <c r="V41" s="37"/>
      <c r="W41" s="19">
        <f>$V$54-($Y$62*U41)</f>
        <v>798.0183571213114</v>
      </c>
      <c r="Y41" s="26"/>
      <c r="AA41" s="29">
        <v>400</v>
      </c>
      <c r="AB41" s="37"/>
      <c r="AC41" s="25">
        <f>$AB$54-($Y$62*AA41)</f>
        <v>798.0183571213114</v>
      </c>
      <c r="AE41" s="29">
        <v>400</v>
      </c>
      <c r="AF41" s="37"/>
      <c r="AG41" s="19">
        <f t="shared" si="7"/>
        <v>799.19088308113351</v>
      </c>
      <c r="AI41" s="26"/>
    </row>
    <row r="42" spans="1:35" x14ac:dyDescent="0.2">
      <c r="B42" s="38"/>
      <c r="C42" s="15"/>
      <c r="G42" s="29">
        <v>400</v>
      </c>
      <c r="H42" s="37"/>
      <c r="I42" s="25">
        <f t="shared" si="8"/>
        <v>796.17097744104149</v>
      </c>
      <c r="K42" s="29">
        <v>400</v>
      </c>
      <c r="L42" s="37"/>
      <c r="M42" s="19"/>
      <c r="O42" s="26"/>
      <c r="Q42" s="29">
        <v>400</v>
      </c>
      <c r="R42" s="37"/>
      <c r="S42" s="25"/>
      <c r="U42" s="29">
        <v>300</v>
      </c>
      <c r="V42" s="37"/>
      <c r="W42" s="19">
        <f>$V$54-($Y$62*U42)</f>
        <v>848.51376784098352</v>
      </c>
      <c r="Y42" s="26"/>
      <c r="AA42" s="29">
        <v>300</v>
      </c>
      <c r="AB42" s="37"/>
      <c r="AC42" s="25">
        <f>$AB$54-($Y$62*AA42)</f>
        <v>848.51376784098352</v>
      </c>
      <c r="AE42" s="29">
        <v>300</v>
      </c>
      <c r="AF42" s="37"/>
      <c r="AG42" s="19">
        <f t="shared" si="7"/>
        <v>849.39316231085013</v>
      </c>
      <c r="AI42" s="26"/>
    </row>
    <row r="43" spans="1:35" x14ac:dyDescent="0.2">
      <c r="B43" s="13"/>
      <c r="C43" s="27"/>
      <c r="G43" s="29">
        <v>300</v>
      </c>
      <c r="H43" s="37"/>
      <c r="I43" s="25">
        <f t="shared" si="8"/>
        <v>847.12823308078111</v>
      </c>
      <c r="K43" s="29">
        <v>300</v>
      </c>
      <c r="L43" s="37"/>
      <c r="M43" s="19"/>
      <c r="O43" s="26"/>
      <c r="Q43" s="29">
        <v>300</v>
      </c>
      <c r="R43" s="37"/>
      <c r="S43" s="25"/>
      <c r="U43" s="29">
        <v>200</v>
      </c>
      <c r="V43" s="37"/>
      <c r="W43" s="19">
        <f>$V$54-($Y$62*U43)</f>
        <v>899.00917856065576</v>
      </c>
      <c r="Y43" s="26"/>
      <c r="AA43" s="29">
        <v>200</v>
      </c>
      <c r="AB43" s="37"/>
      <c r="AC43" s="25">
        <f>$AB$54-($Y$62*AA43)</f>
        <v>899.00917856065576</v>
      </c>
      <c r="AE43" s="29">
        <v>200</v>
      </c>
      <c r="AF43" s="37"/>
      <c r="AG43" s="19">
        <f t="shared" si="7"/>
        <v>899.59544154056675</v>
      </c>
      <c r="AI43" s="26"/>
    </row>
    <row r="44" spans="1:35" x14ac:dyDescent="0.2">
      <c r="B44" s="13"/>
      <c r="C44" s="27"/>
      <c r="G44" s="29">
        <v>200</v>
      </c>
      <c r="H44" s="37"/>
      <c r="I44" s="25">
        <f t="shared" si="8"/>
        <v>898.08548872052074</v>
      </c>
      <c r="K44" s="29">
        <v>200</v>
      </c>
      <c r="L44" s="37"/>
      <c r="M44" s="19"/>
      <c r="O44" s="26"/>
      <c r="Q44" s="29">
        <v>200</v>
      </c>
      <c r="R44" s="37"/>
      <c r="S44" s="25"/>
      <c r="U44" s="29">
        <v>100</v>
      </c>
      <c r="V44" s="37"/>
      <c r="W44" s="19">
        <f>$V$54-($Y$62*U44)</f>
        <v>949.50458928032788</v>
      </c>
      <c r="Y44" s="26"/>
      <c r="AA44" s="29">
        <v>100</v>
      </c>
      <c r="AB44" s="37"/>
      <c r="AC44" s="25">
        <f>$AB$54-($Y$62*AA44)</f>
        <v>949.50458928032788</v>
      </c>
      <c r="AE44" s="29">
        <v>100</v>
      </c>
      <c r="AF44" s="37"/>
      <c r="AG44" s="19">
        <f t="shared" si="7"/>
        <v>949.79772077028338</v>
      </c>
      <c r="AI44" s="26"/>
    </row>
    <row r="45" spans="1:35" ht="17" thickBot="1" x14ac:dyDescent="0.25">
      <c r="G45" s="29">
        <v>100</v>
      </c>
      <c r="H45" s="37"/>
      <c r="I45" s="25">
        <f t="shared" si="8"/>
        <v>949.04274436026037</v>
      </c>
      <c r="K45" s="29">
        <v>100</v>
      </c>
      <c r="L45" s="37"/>
      <c r="M45" s="19"/>
      <c r="O45" s="26"/>
      <c r="Q45" s="29">
        <v>100</v>
      </c>
      <c r="R45" s="37"/>
      <c r="S45" s="25"/>
      <c r="U45" s="39">
        <v>96</v>
      </c>
      <c r="V45" s="55">
        <v>960.60539700000004</v>
      </c>
      <c r="W45" s="19">
        <f>$V$54-($Y$62*U45)</f>
        <v>951.52440570911472</v>
      </c>
      <c r="Y45" s="26">
        <f t="shared" ref="Y45:Y53" si="9">(V45-W45)^2</f>
        <v>82.464402825135068</v>
      </c>
      <c r="AA45" s="39">
        <v>96</v>
      </c>
      <c r="AB45" s="55">
        <v>960.60539700000004</v>
      </c>
      <c r="AC45" s="25">
        <f>$AB$54-($Y$62*AA45)</f>
        <v>951.52440570911472</v>
      </c>
      <c r="AE45" s="39">
        <v>96</v>
      </c>
      <c r="AF45" s="55">
        <v>960.60539700000004</v>
      </c>
      <c r="AG45" s="19">
        <f t="shared" si="7"/>
        <v>951.80581193947205</v>
      </c>
      <c r="AH45" s="14">
        <v>0.19855163634248965</v>
      </c>
      <c r="AI45" s="26">
        <f t="shared" ref="AI45" si="10">(AF45-AG45)^2</f>
        <v>77.432697237467366</v>
      </c>
    </row>
    <row r="46" spans="1:35" ht="17" thickBot="1" x14ac:dyDescent="0.25">
      <c r="A46" s="39">
        <v>96</v>
      </c>
      <c r="B46">
        <v>960.60539700000004</v>
      </c>
      <c r="C46" s="19">
        <f t="shared" ref="C46:C54" si="11">$B$55-($E$63*A46)</f>
        <v>951.08103458584992</v>
      </c>
      <c r="D46" s="22"/>
      <c r="E46" s="23">
        <f t="shared" ref="E46:E54" si="12">(B46-C46)^2</f>
        <v>90.713479396075471</v>
      </c>
      <c r="G46" s="39">
        <v>96</v>
      </c>
      <c r="H46" s="55">
        <v>960.60539700000004</v>
      </c>
      <c r="I46" s="25">
        <f t="shared" si="8"/>
        <v>951.08103458584992</v>
      </c>
      <c r="K46" s="39">
        <v>96</v>
      </c>
      <c r="L46" s="55">
        <v>960.60539700000004</v>
      </c>
      <c r="M46" s="19">
        <f t="shared" ref="M46:M54" si="13">$L$55-($O$63*K46)</f>
        <v>951.13792471498391</v>
      </c>
      <c r="O46" s="26">
        <f t="shared" ref="O46:O54" si="14">(L46-M46)^2</f>
        <v>89.63303146754852</v>
      </c>
      <c r="Q46" s="39">
        <v>96</v>
      </c>
      <c r="R46" s="55">
        <v>960.60539700000004</v>
      </c>
      <c r="S46" s="25">
        <f t="shared" ref="S46:S54" si="15">$R$55-($O$63*Q46)</f>
        <v>951.13792471498391</v>
      </c>
      <c r="U46" s="39">
        <v>72</v>
      </c>
      <c r="V46" s="55">
        <v>963.605502</v>
      </c>
      <c r="W46" s="19">
        <f>$V$54-($Y$62*U46)</f>
        <v>963.64330428183609</v>
      </c>
      <c r="Y46" s="26">
        <f t="shared" si="9"/>
        <v>1.4290125120154252E-3</v>
      </c>
      <c r="AA46" s="39">
        <v>72</v>
      </c>
      <c r="AB46" s="55">
        <v>963.605502</v>
      </c>
      <c r="AC46" s="25">
        <f>$AB$54-($Y$62*AA46)</f>
        <v>963.64330428183609</v>
      </c>
      <c r="AE46" s="39">
        <v>72</v>
      </c>
      <c r="AF46" s="55">
        <v>963.605502</v>
      </c>
      <c r="AG46" s="19">
        <f t="shared" si="7"/>
        <v>963.85435895460409</v>
      </c>
      <c r="AH46" s="14">
        <v>0.19855163634248965</v>
      </c>
      <c r="AI46" s="26">
        <f t="shared" si="1"/>
        <v>6.192978385482386E-2</v>
      </c>
    </row>
    <row r="47" spans="1:35" x14ac:dyDescent="0.2">
      <c r="A47" s="39">
        <v>72</v>
      </c>
      <c r="B47">
        <v>963.605502</v>
      </c>
      <c r="C47" s="19">
        <f t="shared" si="11"/>
        <v>963.31077593938744</v>
      </c>
      <c r="D47" s="22"/>
      <c r="E47" s="23">
        <f t="shared" si="12"/>
        <v>8.6863450804198994E-2</v>
      </c>
      <c r="G47" s="39">
        <v>72</v>
      </c>
      <c r="H47" s="55">
        <v>963.605502</v>
      </c>
      <c r="I47" s="25">
        <f t="shared" si="8"/>
        <v>963.31077593938744</v>
      </c>
      <c r="K47" s="39">
        <v>72</v>
      </c>
      <c r="L47" s="55">
        <v>963.605502</v>
      </c>
      <c r="M47" s="19">
        <f t="shared" si="13"/>
        <v>963.35344353623793</v>
      </c>
      <c r="O47" s="26">
        <f t="shared" si="14"/>
        <v>6.3533469154094066E-2</v>
      </c>
      <c r="Q47" s="39">
        <v>72</v>
      </c>
      <c r="R47" s="55">
        <v>963.605502</v>
      </c>
      <c r="S47" s="25">
        <f t="shared" si="15"/>
        <v>963.35344353623793</v>
      </c>
      <c r="U47" s="39">
        <v>48</v>
      </c>
      <c r="V47" s="55">
        <v>968.97926199999995</v>
      </c>
      <c r="W47" s="19">
        <f>$V$54-($Y$62*U47)</f>
        <v>975.76220285455736</v>
      </c>
      <c r="Y47" s="26">
        <f t="shared" si="9"/>
        <v>46.008286636424003</v>
      </c>
      <c r="AA47" s="39">
        <v>48</v>
      </c>
      <c r="AB47" s="55">
        <v>968.97926199999995</v>
      </c>
      <c r="AC47" s="25">
        <f>$AB$54-($Y$62*AA47)</f>
        <v>975.76220285455736</v>
      </c>
      <c r="AE47" s="39">
        <v>48</v>
      </c>
      <c r="AF47" s="55">
        <v>968.97926199999995</v>
      </c>
      <c r="AG47" s="19">
        <f t="shared" si="7"/>
        <v>975.90290596973603</v>
      </c>
      <c r="AH47" s="14">
        <v>0.29890914403497931</v>
      </c>
      <c r="AI47" s="26">
        <f t="shared" si="1"/>
        <v>47.936845819662736</v>
      </c>
    </row>
    <row r="48" spans="1:35" x14ac:dyDescent="0.2">
      <c r="A48" s="39">
        <v>48</v>
      </c>
      <c r="B48">
        <v>968.97926199999995</v>
      </c>
      <c r="C48" s="19">
        <f t="shared" si="11"/>
        <v>975.54051729292496</v>
      </c>
      <c r="E48" s="26">
        <f t="shared" si="12"/>
        <v>43.050071018936478</v>
      </c>
      <c r="G48" s="39">
        <v>48</v>
      </c>
      <c r="H48" s="55">
        <v>968.97926199999995</v>
      </c>
      <c r="I48" s="25">
        <f t="shared" si="8"/>
        <v>975.54051729292496</v>
      </c>
      <c r="K48" s="39">
        <v>48</v>
      </c>
      <c r="L48" s="55">
        <v>968.97926199999995</v>
      </c>
      <c r="M48" s="19">
        <f t="shared" si="13"/>
        <v>975.56896235749196</v>
      </c>
      <c r="O48" s="26">
        <f t="shared" si="14"/>
        <v>43.424150801530274</v>
      </c>
      <c r="Q48" s="39">
        <v>48</v>
      </c>
      <c r="R48" s="55">
        <v>968.97926199999995</v>
      </c>
      <c r="S48" s="25">
        <f t="shared" si="15"/>
        <v>975.56896235749196</v>
      </c>
      <c r="U48" s="39">
        <v>24</v>
      </c>
      <c r="V48" s="55">
        <v>973.21698000000004</v>
      </c>
      <c r="W48" s="19">
        <f>$V$54-($Y$62*U48)</f>
        <v>987.88110142727874</v>
      </c>
      <c r="Y48" s="26">
        <f t="shared" si="9"/>
        <v>215.03645723397432</v>
      </c>
      <c r="AA48" s="39">
        <v>24</v>
      </c>
      <c r="AB48" s="55">
        <v>973.21698000000004</v>
      </c>
      <c r="AC48" s="25">
        <f>$AB$54-($Y$62*AA48)</f>
        <v>987.88110142727874</v>
      </c>
      <c r="AE48" s="39">
        <v>24</v>
      </c>
      <c r="AF48" s="55">
        <v>973.21698000000004</v>
      </c>
      <c r="AG48" s="19">
        <f t="shared" si="7"/>
        <v>987.95145298486796</v>
      </c>
      <c r="AH48" s="14">
        <v>0.21071666345129578</v>
      </c>
      <c r="AI48" s="26">
        <f t="shared" si="1"/>
        <v>217.10469414180258</v>
      </c>
    </row>
    <row r="49" spans="1:35" x14ac:dyDescent="0.2">
      <c r="A49" s="39">
        <v>24</v>
      </c>
      <c r="B49">
        <v>973.21698000000004</v>
      </c>
      <c r="C49" s="19">
        <f t="shared" si="11"/>
        <v>987.77025864646248</v>
      </c>
      <c r="E49" s="26">
        <f t="shared" si="12"/>
        <v>211.79791936157977</v>
      </c>
      <c r="G49" s="39">
        <v>24</v>
      </c>
      <c r="H49" s="55">
        <v>973.21698000000004</v>
      </c>
      <c r="I49" s="25">
        <f t="shared" si="8"/>
        <v>987.77025864646248</v>
      </c>
      <c r="K49" s="39">
        <v>24</v>
      </c>
      <c r="L49" s="55">
        <v>973.21698000000004</v>
      </c>
      <c r="M49" s="19">
        <f t="shared" si="13"/>
        <v>987.78448117874598</v>
      </c>
      <c r="O49" s="26">
        <f t="shared" si="14"/>
        <v>212.21209059276441</v>
      </c>
      <c r="Q49" s="39">
        <v>24</v>
      </c>
      <c r="R49" s="55">
        <v>973.21698000000004</v>
      </c>
      <c r="S49" s="25">
        <f t="shared" si="15"/>
        <v>987.78448117874598</v>
      </c>
      <c r="U49" s="39">
        <v>8</v>
      </c>
      <c r="V49" s="55">
        <v>974.07106199999998</v>
      </c>
      <c r="W49" s="19">
        <f>$V$54-($Y$62*U49)</f>
        <v>995.96036714242621</v>
      </c>
      <c r="Y49" s="26">
        <f t="shared" si="9"/>
        <v>479.14167961824711</v>
      </c>
      <c r="AA49" s="39">
        <v>8</v>
      </c>
      <c r="AB49" s="55">
        <v>974.07106199999998</v>
      </c>
      <c r="AC49" s="25">
        <f>$AB$54-($Y$62*AA49)</f>
        <v>995.96036714242621</v>
      </c>
      <c r="AE49" s="39">
        <v>8</v>
      </c>
      <c r="AF49" s="55">
        <v>974.07106199999998</v>
      </c>
      <c r="AG49" s="19">
        <f t="shared" si="7"/>
        <v>995.98381766162265</v>
      </c>
      <c r="AH49" s="14">
        <v>0.2817604535910897</v>
      </c>
      <c r="AI49" s="26">
        <f t="shared" si="1"/>
        <v>480.16886068597631</v>
      </c>
    </row>
    <row r="50" spans="1:35" x14ac:dyDescent="0.2">
      <c r="A50" s="39">
        <v>8</v>
      </c>
      <c r="B50">
        <v>974.07106199999998</v>
      </c>
      <c r="C50" s="19">
        <f t="shared" si="11"/>
        <v>995.92341954882079</v>
      </c>
      <c r="E50" s="26">
        <f t="shared" si="12"/>
        <v>477.52553044150562</v>
      </c>
      <c r="G50" s="39">
        <v>8</v>
      </c>
      <c r="H50" s="55">
        <v>974.07106199999998</v>
      </c>
      <c r="I50" s="25">
        <f t="shared" si="8"/>
        <v>995.92341954882079</v>
      </c>
      <c r="J50" s="40"/>
      <c r="K50" s="39">
        <v>8</v>
      </c>
      <c r="L50" s="55">
        <v>974.07106199999998</v>
      </c>
      <c r="M50" s="19">
        <f t="shared" si="13"/>
        <v>995.92816039291529</v>
      </c>
      <c r="O50" s="26">
        <f t="shared" si="14"/>
        <v>477.73275015758077</v>
      </c>
      <c r="Q50" s="39">
        <v>8</v>
      </c>
      <c r="R50" s="55">
        <v>974.07106199999998</v>
      </c>
      <c r="S50" s="25">
        <f t="shared" si="15"/>
        <v>995.92816039291529</v>
      </c>
      <c r="U50" s="39">
        <v>4</v>
      </c>
      <c r="V50" s="55">
        <v>981.45145600000001</v>
      </c>
      <c r="W50" s="19">
        <f>$V$54-($Y$62*U50)</f>
        <v>997.98018357121316</v>
      </c>
      <c r="Y50" s="26">
        <f t="shared" si="9"/>
        <v>273.19883512338185</v>
      </c>
      <c r="AA50" s="39">
        <v>4</v>
      </c>
      <c r="AB50" s="55">
        <v>981.45145600000001</v>
      </c>
      <c r="AC50" s="25">
        <f>$AB$54-($Y$62*AA50)</f>
        <v>997.98018357121316</v>
      </c>
      <c r="AE50" s="39">
        <v>4</v>
      </c>
      <c r="AF50" s="55">
        <v>981.45145600000001</v>
      </c>
      <c r="AG50" s="19">
        <f t="shared" si="7"/>
        <v>997.99190883081133</v>
      </c>
      <c r="AH50" s="14">
        <v>0.12405483343546145</v>
      </c>
      <c r="AI50" s="26">
        <f t="shared" si="1"/>
        <v>273.58657984829415</v>
      </c>
    </row>
    <row r="51" spans="1:35" x14ac:dyDescent="0.2">
      <c r="A51" s="39">
        <v>4</v>
      </c>
      <c r="B51">
        <v>981.45145600000001</v>
      </c>
      <c r="C51" s="19">
        <f t="shared" si="11"/>
        <v>997.96170977441045</v>
      </c>
      <c r="E51" s="26">
        <f t="shared" si="12"/>
        <v>272.58847969543433</v>
      </c>
      <c r="G51" s="39">
        <v>4</v>
      </c>
      <c r="H51" s="55">
        <v>981.45145600000001</v>
      </c>
      <c r="I51" s="25">
        <f t="shared" si="8"/>
        <v>997.96170977441045</v>
      </c>
      <c r="K51" s="39">
        <v>4</v>
      </c>
      <c r="L51" s="55">
        <v>981.45145600000001</v>
      </c>
      <c r="M51" s="19">
        <f t="shared" si="13"/>
        <v>997.96408019645764</v>
      </c>
      <c r="O51" s="26">
        <f t="shared" si="14"/>
        <v>272.66675785343818</v>
      </c>
      <c r="Q51" s="39">
        <v>4</v>
      </c>
      <c r="R51" s="55">
        <v>981.45145600000001</v>
      </c>
      <c r="S51" s="25">
        <f t="shared" si="15"/>
        <v>997.96408019645764</v>
      </c>
      <c r="U51" s="39">
        <v>2</v>
      </c>
      <c r="V51" s="55">
        <v>985.35646399999996</v>
      </c>
      <c r="W51" s="19">
        <f>$V$54-($Y$62*U51)</f>
        <v>998.99009178560652</v>
      </c>
      <c r="Y51" s="26">
        <f t="shared" si="9"/>
        <v>185.87580659646332</v>
      </c>
      <c r="AA51" s="39">
        <v>2</v>
      </c>
      <c r="AB51" s="55">
        <v>985.35646399999996</v>
      </c>
      <c r="AC51" s="25">
        <f>$AB$54-($Y$62*AA51)</f>
        <v>998.99009178560652</v>
      </c>
      <c r="AE51" s="39">
        <v>2</v>
      </c>
      <c r="AF51" s="55">
        <v>985.35646399999996</v>
      </c>
      <c r="AG51" s="19">
        <f t="shared" si="7"/>
        <v>998.99595441540566</v>
      </c>
      <c r="AH51" s="14">
        <v>6.8207369875796509E-2</v>
      </c>
      <c r="AI51" s="26">
        <f t="shared" si="1"/>
        <v>186.03569879194404</v>
      </c>
    </row>
    <row r="52" spans="1:35" x14ac:dyDescent="0.2">
      <c r="A52" s="39">
        <v>2</v>
      </c>
      <c r="B52">
        <v>985.35646399999996</v>
      </c>
      <c r="C52" s="19">
        <f t="shared" si="11"/>
        <v>998.98085488720517</v>
      </c>
      <c r="E52" s="26">
        <f t="shared" si="12"/>
        <v>185.62402704736033</v>
      </c>
      <c r="G52" s="39">
        <v>2</v>
      </c>
      <c r="H52" s="55">
        <v>985.35646399999996</v>
      </c>
      <c r="I52" s="25">
        <f t="shared" si="8"/>
        <v>998.98085488720517</v>
      </c>
      <c r="K52" s="39">
        <v>2</v>
      </c>
      <c r="L52" s="55">
        <v>985.35646399999996</v>
      </c>
      <c r="M52" s="19">
        <f t="shared" si="13"/>
        <v>998.98204009822882</v>
      </c>
      <c r="O52" s="26">
        <f t="shared" si="14"/>
        <v>185.65632400862566</v>
      </c>
      <c r="Q52" s="39">
        <v>2</v>
      </c>
      <c r="R52" s="55">
        <v>985.35646399999996</v>
      </c>
      <c r="S52" s="25">
        <f t="shared" si="15"/>
        <v>998.98204009822882</v>
      </c>
      <c r="U52" s="39">
        <v>1</v>
      </c>
      <c r="V52" s="55">
        <v>996.92844700000001</v>
      </c>
      <c r="W52" s="19">
        <f>$V$54-($Y$62*U52)</f>
        <v>999.49504589280332</v>
      </c>
      <c r="Y52" s="26">
        <f t="shared" si="9"/>
        <v>6.5874298765391925</v>
      </c>
      <c r="AA52" s="39">
        <v>1</v>
      </c>
      <c r="AB52" s="55">
        <v>996.92844700000001</v>
      </c>
      <c r="AC52" s="25">
        <f>$AB$54-($Y$62*AA52)</f>
        <v>999.49504589280332</v>
      </c>
      <c r="AE52" s="39">
        <v>1</v>
      </c>
      <c r="AF52" s="55">
        <v>996.92844700000001</v>
      </c>
      <c r="AG52" s="19">
        <f t="shared" si="7"/>
        <v>999.49797720770289</v>
      </c>
      <c r="AH52" s="14">
        <v>0.13631685622313536</v>
      </c>
      <c r="AI52" s="26">
        <f t="shared" si="1"/>
        <v>6.6024854882976198</v>
      </c>
    </row>
    <row r="53" spans="1:35" x14ac:dyDescent="0.2">
      <c r="A53" s="39">
        <v>1</v>
      </c>
      <c r="B53">
        <v>996.92844700000001</v>
      </c>
      <c r="C53" s="19">
        <f t="shared" si="11"/>
        <v>999.49042744360258</v>
      </c>
      <c r="E53" s="26">
        <f t="shared" si="12"/>
        <v>6.5637437934020664</v>
      </c>
      <c r="G53" s="39">
        <v>1</v>
      </c>
      <c r="H53" s="55">
        <v>996.92844700000001</v>
      </c>
      <c r="I53" s="25">
        <f t="shared" si="8"/>
        <v>999.49042744360258</v>
      </c>
      <c r="K53" s="39">
        <v>1</v>
      </c>
      <c r="L53" s="55">
        <v>996.92844700000001</v>
      </c>
      <c r="M53" s="19">
        <f t="shared" si="13"/>
        <v>999.49102004911447</v>
      </c>
      <c r="O53" s="26">
        <f t="shared" si="14"/>
        <v>6.5667806320477924</v>
      </c>
      <c r="Q53" s="39">
        <v>1</v>
      </c>
      <c r="R53" s="55">
        <v>996.92844700000001</v>
      </c>
      <c r="S53" s="25">
        <f t="shared" si="15"/>
        <v>999.49102004911447</v>
      </c>
      <c r="U53" s="39">
        <v>0.5</v>
      </c>
      <c r="V53" s="55">
        <v>998.40620899999999</v>
      </c>
      <c r="W53" s="19">
        <f>$V$54-($Y$62*U53)</f>
        <v>999.74752294640166</v>
      </c>
      <c r="Y53" s="26">
        <f t="shared" si="9"/>
        <v>1.7991231028116206</v>
      </c>
      <c r="AA53" s="39">
        <v>0.5</v>
      </c>
      <c r="AB53" s="55">
        <v>998.40620899999999</v>
      </c>
      <c r="AC53" s="25">
        <f>$AB$54-($Y$62*AA53)</f>
        <v>999.74752294640166</v>
      </c>
      <c r="AE53" s="39">
        <v>0.5</v>
      </c>
      <c r="AF53" s="55">
        <v>998.40620899999999</v>
      </c>
      <c r="AG53" s="19">
        <f t="shared" si="7"/>
        <v>999.74898860385144</v>
      </c>
      <c r="AH53" s="14">
        <v>7.3630064200856549E-2</v>
      </c>
      <c r="AI53" s="26">
        <f t="shared" si="1"/>
        <v>1.8030570645194686</v>
      </c>
    </row>
    <row r="54" spans="1:35" x14ac:dyDescent="0.2">
      <c r="A54" s="39">
        <v>0.5</v>
      </c>
      <c r="B54">
        <v>998.40620899999999</v>
      </c>
      <c r="C54" s="19">
        <f t="shared" si="11"/>
        <v>999.74521372180129</v>
      </c>
      <c r="E54" s="26">
        <f t="shared" si="12"/>
        <v>1.7929336450061832</v>
      </c>
      <c r="G54" s="39">
        <v>0.5</v>
      </c>
      <c r="H54" s="55">
        <v>998.40620899999999</v>
      </c>
      <c r="I54" s="25">
        <f t="shared" si="8"/>
        <v>999.74521372180129</v>
      </c>
      <c r="K54" s="39">
        <v>0.5</v>
      </c>
      <c r="L54" s="55">
        <v>998.40620899999999</v>
      </c>
      <c r="M54" s="19">
        <f t="shared" si="13"/>
        <v>999.74551002455723</v>
      </c>
      <c r="O54" s="26">
        <f t="shared" si="14"/>
        <v>1.7937272343800836</v>
      </c>
      <c r="Q54" s="39">
        <v>0.5</v>
      </c>
      <c r="R54" s="55">
        <v>998.40620899999999</v>
      </c>
      <c r="S54" s="25">
        <f t="shared" si="15"/>
        <v>999.74551002455723</v>
      </c>
      <c r="U54" s="39">
        <v>0</v>
      </c>
      <c r="V54" s="55">
        <v>1000</v>
      </c>
      <c r="W54" s="19">
        <f>$V$54-($Y$62*U54)</f>
        <v>1000</v>
      </c>
      <c r="Y54" s="26">
        <f>(V54-W54)^2</f>
        <v>0</v>
      </c>
      <c r="AA54" s="39">
        <v>0</v>
      </c>
      <c r="AB54" s="55">
        <v>1000</v>
      </c>
      <c r="AC54" s="25">
        <f>$AB$54-($Y$62*AA54)</f>
        <v>1000</v>
      </c>
      <c r="AE54" s="39">
        <v>0</v>
      </c>
      <c r="AF54" s="55">
        <v>1000</v>
      </c>
      <c r="AG54" s="19">
        <f t="shared" si="7"/>
        <v>1000</v>
      </c>
      <c r="AH54" s="14">
        <v>0</v>
      </c>
      <c r="AI54" s="26">
        <f>(AF54-AG54)^2</f>
        <v>0</v>
      </c>
    </row>
    <row r="55" spans="1:35" x14ac:dyDescent="0.2">
      <c r="A55" s="39">
        <v>0</v>
      </c>
      <c r="B55">
        <v>1000</v>
      </c>
      <c r="C55" s="19">
        <f>$B$55-($E$63*A55)</f>
        <v>1000</v>
      </c>
      <c r="E55" s="26">
        <f>(B55-C55)^2</f>
        <v>0</v>
      </c>
      <c r="G55" s="39">
        <v>0</v>
      </c>
      <c r="H55" s="55">
        <v>1000</v>
      </c>
      <c r="I55" s="25">
        <f>$H$55-($E$63*G55)</f>
        <v>1000</v>
      </c>
      <c r="K55" s="39">
        <v>0</v>
      </c>
      <c r="L55" s="55">
        <v>1000</v>
      </c>
      <c r="M55" s="19">
        <f>$L$55-($O$63*K55)</f>
        <v>1000</v>
      </c>
      <c r="O55" s="26">
        <f>(L55-M55)^2</f>
        <v>0</v>
      </c>
      <c r="Q55" s="39">
        <v>0</v>
      </c>
      <c r="R55" s="55">
        <v>1000</v>
      </c>
      <c r="S55" s="25">
        <f>$R$55-($O$63*Q55)</f>
        <v>1000</v>
      </c>
      <c r="U55" s="29"/>
      <c r="Y55" s="26">
        <f>SUM(Y15:Y54)</f>
        <v>4572.1136782977637</v>
      </c>
      <c r="AA55" s="29"/>
      <c r="AC55" s="26"/>
      <c r="AE55" s="41"/>
      <c r="AI55" s="26">
        <f>SUM(AI3:AI54)</f>
        <v>7773.703534816229</v>
      </c>
    </row>
    <row r="56" spans="1:35" x14ac:dyDescent="0.2">
      <c r="A56" s="29"/>
      <c r="E56" s="26">
        <f>SUM(E46:E55)</f>
        <v>1289.7430478501042</v>
      </c>
      <c r="G56" s="29"/>
      <c r="I56" s="26"/>
      <c r="K56" s="29"/>
      <c r="O56" s="26">
        <f>SUM(O30:O55)</f>
        <v>2107.3623460467074</v>
      </c>
      <c r="Q56" s="29"/>
      <c r="S56" s="26"/>
      <c r="U56" s="29"/>
      <c r="Y56" s="26"/>
      <c r="AA56" s="29"/>
      <c r="AC56" s="26"/>
      <c r="AE56" s="41"/>
      <c r="AI56" s="26"/>
    </row>
    <row r="57" spans="1:35" ht="17" x14ac:dyDescent="0.2">
      <c r="A57" s="29"/>
      <c r="E57" s="26"/>
      <c r="G57" s="29"/>
      <c r="I57" s="26"/>
      <c r="K57" s="29"/>
      <c r="O57" s="26"/>
      <c r="Q57" s="29"/>
      <c r="S57" s="26"/>
      <c r="U57" s="29"/>
      <c r="X57" s="42" t="s">
        <v>2</v>
      </c>
      <c r="Y57" s="43">
        <f>RSQ(W15:W54,V15:V54)</f>
        <v>0.99902746293545042</v>
      </c>
      <c r="AA57" s="29"/>
      <c r="AC57" s="26"/>
      <c r="AE57" s="41"/>
      <c r="AH57" s="42" t="s">
        <v>2</v>
      </c>
      <c r="AI57" s="43">
        <f>RSQ(AG3:AG54,AF3:AF54)</f>
        <v>0.99885560820402131</v>
      </c>
    </row>
    <row r="58" spans="1:35" ht="17" x14ac:dyDescent="0.2">
      <c r="A58" s="29"/>
      <c r="D58" s="42" t="s">
        <v>2</v>
      </c>
      <c r="E58" s="43">
        <f>RSQ(C46:C55,B46:B55)</f>
        <v>0.70231809558127556</v>
      </c>
      <c r="G58" s="29"/>
      <c r="I58" s="26"/>
      <c r="K58" s="29"/>
      <c r="N58" s="42" t="s">
        <v>2</v>
      </c>
      <c r="O58" s="43">
        <f>RSQ(M30:M55,L30:L55)</f>
        <v>0.99869298814192853</v>
      </c>
      <c r="Q58" s="29"/>
      <c r="S58" s="26"/>
      <c r="T58" s="44"/>
      <c r="U58" s="29"/>
      <c r="Y58" s="26"/>
      <c r="AA58" s="29"/>
      <c r="AC58" s="26"/>
      <c r="AE58" s="41"/>
      <c r="AI58" s="26"/>
    </row>
    <row r="59" spans="1:35" x14ac:dyDescent="0.2">
      <c r="A59" s="29"/>
      <c r="E59" s="26"/>
      <c r="G59" s="29"/>
      <c r="I59" s="26"/>
      <c r="K59" s="29"/>
      <c r="O59" s="26"/>
      <c r="Q59" s="29"/>
      <c r="S59" s="26"/>
      <c r="U59" s="29"/>
      <c r="Y59" s="26"/>
      <c r="AA59" s="29"/>
      <c r="AC59" s="26"/>
      <c r="AE59" s="41"/>
      <c r="AI59" s="26"/>
    </row>
    <row r="60" spans="1:35" x14ac:dyDescent="0.2">
      <c r="A60" s="29"/>
      <c r="E60" s="26"/>
      <c r="G60" s="29"/>
      <c r="I60" s="26"/>
      <c r="K60" s="29"/>
      <c r="O60" s="26"/>
      <c r="Q60" s="29"/>
      <c r="S60" s="26"/>
      <c r="U60" s="29"/>
      <c r="Y60" s="26"/>
      <c r="AA60" s="29"/>
      <c r="AC60" s="26"/>
      <c r="AE60" s="41"/>
      <c r="AI60" s="26"/>
    </row>
    <row r="61" spans="1:35" x14ac:dyDescent="0.2">
      <c r="A61" s="29"/>
      <c r="E61" s="26"/>
      <c r="G61" s="29"/>
      <c r="I61" s="26"/>
      <c r="K61" s="29"/>
      <c r="O61" s="26"/>
      <c r="Q61" s="29"/>
      <c r="S61" s="26"/>
      <c r="U61" s="29"/>
      <c r="X61" s="45" t="s">
        <v>0</v>
      </c>
      <c r="Y61" s="46"/>
      <c r="AA61" s="29"/>
      <c r="AC61" s="26"/>
      <c r="AE61" s="41"/>
      <c r="AH61" s="45" t="s">
        <v>0</v>
      </c>
      <c r="AI61" s="46"/>
    </row>
    <row r="62" spans="1:35" x14ac:dyDescent="0.2">
      <c r="A62" s="29"/>
      <c r="D62" s="45" t="s">
        <v>0</v>
      </c>
      <c r="E62" s="47"/>
      <c r="G62" s="29"/>
      <c r="I62" s="26"/>
      <c r="K62" s="29"/>
      <c r="N62" s="45" t="s">
        <v>0</v>
      </c>
      <c r="O62" s="46"/>
      <c r="Q62" s="29"/>
      <c r="S62" s="26"/>
      <c r="U62" s="29"/>
      <c r="X62" s="45" t="s">
        <v>1</v>
      </c>
      <c r="Y62" s="48">
        <v>0.50495410719672151</v>
      </c>
      <c r="AA62" s="29"/>
      <c r="AC62" s="26"/>
      <c r="AE62" s="41"/>
      <c r="AH62" s="45" t="s">
        <v>1</v>
      </c>
      <c r="AI62" s="48">
        <v>0.50202279229716618</v>
      </c>
    </row>
    <row r="63" spans="1:35" ht="17" thickBot="1" x14ac:dyDescent="0.25">
      <c r="A63" s="29"/>
      <c r="D63" s="45" t="s">
        <v>1</v>
      </c>
      <c r="E63" s="49">
        <v>0.5095725563973964</v>
      </c>
      <c r="G63" s="29"/>
      <c r="I63" s="26"/>
      <c r="K63" s="29"/>
      <c r="N63" s="45" t="s">
        <v>1</v>
      </c>
      <c r="O63" s="48">
        <v>0.50897995088558434</v>
      </c>
      <c r="Q63" s="29"/>
      <c r="S63" s="26"/>
      <c r="U63" s="53"/>
      <c r="V63" s="51"/>
      <c r="W63" s="51"/>
      <c r="X63" s="51"/>
      <c r="Y63" s="52"/>
      <c r="AA63" s="53"/>
      <c r="AB63" s="51"/>
      <c r="AC63" s="52"/>
      <c r="AE63" s="50"/>
      <c r="AF63" s="51"/>
      <c r="AG63" s="51"/>
      <c r="AH63" s="51"/>
      <c r="AI63" s="52"/>
    </row>
    <row r="64" spans="1:35" ht="17" thickBot="1" x14ac:dyDescent="0.25">
      <c r="A64" s="53"/>
      <c r="B64" s="51"/>
      <c r="C64" s="51"/>
      <c r="D64" s="51"/>
      <c r="E64" s="52"/>
      <c r="G64" s="53"/>
      <c r="H64" s="51"/>
      <c r="I64" s="52"/>
      <c r="K64" s="53"/>
      <c r="L64" s="51"/>
      <c r="M64" s="51"/>
      <c r="N64" s="51"/>
      <c r="O64" s="52"/>
      <c r="Q64" s="53"/>
      <c r="R64" s="51"/>
      <c r="S64" s="52"/>
      <c r="AE64" s="14"/>
    </row>
    <row r="65" spans="31:31" x14ac:dyDescent="0.2">
      <c r="AE65" s="14"/>
    </row>
    <row r="66" spans="31:31" x14ac:dyDescent="0.2">
      <c r="AE66" s="14"/>
    </row>
    <row r="67" spans="31:31" x14ac:dyDescent="0.2">
      <c r="AE67" s="14"/>
    </row>
    <row r="68" spans="31:31" x14ac:dyDescent="0.2">
      <c r="AE68" s="14"/>
    </row>
    <row r="69" spans="31:31" x14ac:dyDescent="0.2">
      <c r="AE69" s="14"/>
    </row>
    <row r="70" spans="31:31" x14ac:dyDescent="0.2">
      <c r="AE70" s="14"/>
    </row>
    <row r="71" spans="31:31" x14ac:dyDescent="0.2">
      <c r="AE71" s="14"/>
    </row>
    <row r="72" spans="31:31" x14ac:dyDescent="0.2">
      <c r="AE72" s="14"/>
    </row>
    <row r="73" spans="31:31" x14ac:dyDescent="0.2">
      <c r="AE73" s="14"/>
    </row>
    <row r="74" spans="31:31" x14ac:dyDescent="0.2">
      <c r="AE74" s="14"/>
    </row>
    <row r="75" spans="31:31" x14ac:dyDescent="0.2">
      <c r="AE75" s="14"/>
    </row>
    <row r="76" spans="31:31" x14ac:dyDescent="0.2">
      <c r="AE76" s="14"/>
    </row>
    <row r="85" spans="31:31" x14ac:dyDescent="0.2">
      <c r="AE85" s="14"/>
    </row>
    <row r="86" spans="31:31" x14ac:dyDescent="0.2">
      <c r="AE86" s="14"/>
    </row>
    <row r="87" spans="31:31" x14ac:dyDescent="0.2">
      <c r="AE87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TET</vt:lpstr>
      <vt:lpstr>CIP</vt:lpstr>
      <vt:lpstr>SDZ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Johanna Zambrano</cp:lastModifiedBy>
  <dcterms:created xsi:type="dcterms:W3CDTF">2021-09-30T10:04:11Z</dcterms:created>
  <dcterms:modified xsi:type="dcterms:W3CDTF">2022-02-14T18:07:52Z</dcterms:modified>
</cp:coreProperties>
</file>