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0EC027B8-56C5-E842-9110-7BF7EA7C07C8}" xr6:coauthVersionLast="47" xr6:coauthVersionMax="47" xr10:uidLastSave="{00000000-0000-0000-0000-000000000000}"/>
  <bookViews>
    <workbookView xWindow="11900" yWindow="500" windowWidth="15420" windowHeight="13400" xr2:uid="{00000000-000D-0000-FFFF-FFFF00000000}"/>
  </bookViews>
  <sheets>
    <sheet name="B 20" sheetId="47" r:id="rId1"/>
    <sheet name="B 100" sheetId="46" r:id="rId2"/>
    <sheet name="B 500" sheetId="45" r:id="rId3"/>
    <sheet name="B 1000" sheetId="30" r:id="rId4"/>
    <sheet name="TET" sheetId="52" r:id="rId5"/>
    <sheet name="CIP" sheetId="53" r:id="rId6"/>
    <sheet name="SDZ" sheetId="54" r:id="rId7"/>
  </sheets>
  <definedNames>
    <definedName name="solver_adj" localSheetId="1" hidden="1">'B 100'!#REF!</definedName>
    <definedName name="solver_adj" localSheetId="3" hidden="1">'B 1000'!#REF!</definedName>
    <definedName name="solver_adj" localSheetId="0" hidden="1">'B 20'!#REF!</definedName>
    <definedName name="solver_adj" localSheetId="2" hidden="1">'B 500'!#REF!</definedName>
    <definedName name="solver_cvg" localSheetId="1" hidden="1">0.0001</definedName>
    <definedName name="solver_cvg" localSheetId="3" hidden="1">0.0001</definedName>
    <definedName name="solver_cvg" localSheetId="0" hidden="1">0.0001</definedName>
    <definedName name="solver_cvg" localSheetId="2" hidden="1">0.0001</definedName>
    <definedName name="solver_drv" localSheetId="1" hidden="1">1</definedName>
    <definedName name="solver_drv" localSheetId="3" hidden="1">2</definedName>
    <definedName name="solver_drv" localSheetId="0" hidden="1">1</definedName>
    <definedName name="solver_drv" localSheetId="2" hidden="1">1</definedName>
    <definedName name="solver_eng" localSheetId="1" hidden="1">1</definedName>
    <definedName name="solver_eng" localSheetId="3" hidden="1">1</definedName>
    <definedName name="solver_eng" localSheetId="0" hidden="1">1</definedName>
    <definedName name="solver_eng" localSheetId="2" hidden="1">1</definedName>
    <definedName name="solver_est" localSheetId="1" hidden="1">1</definedName>
    <definedName name="solver_est" localSheetId="3" hidden="1">1</definedName>
    <definedName name="solver_est" localSheetId="0" hidden="1">1</definedName>
    <definedName name="solver_est" localSheetId="2" hidden="1">1</definedName>
    <definedName name="solver_itr" localSheetId="1" hidden="1">2147483647</definedName>
    <definedName name="solver_itr" localSheetId="3" hidden="1">2147483647</definedName>
    <definedName name="solver_itr" localSheetId="0" hidden="1">2147483647</definedName>
    <definedName name="solver_itr" localSheetId="2" hidden="1">2147483647</definedName>
    <definedName name="solver_lin" localSheetId="1" hidden="1">2</definedName>
    <definedName name="solver_lin" localSheetId="3" hidden="1">2</definedName>
    <definedName name="solver_lin" localSheetId="0" hidden="1">2</definedName>
    <definedName name="solver_lin" localSheetId="2" hidden="1">2</definedName>
    <definedName name="solver_mip" localSheetId="1" hidden="1">2147483647</definedName>
    <definedName name="solver_mip" localSheetId="3" hidden="1">2147483647</definedName>
    <definedName name="solver_mip" localSheetId="0" hidden="1">2147483647</definedName>
    <definedName name="solver_mip" localSheetId="2" hidden="1">2147483647</definedName>
    <definedName name="solver_mni" localSheetId="1" hidden="1">30</definedName>
    <definedName name="solver_mni" localSheetId="3" hidden="1">30</definedName>
    <definedName name="solver_mni" localSheetId="0" hidden="1">30</definedName>
    <definedName name="solver_mni" localSheetId="2" hidden="1">30</definedName>
    <definedName name="solver_mrt" localSheetId="1" hidden="1">0.075</definedName>
    <definedName name="solver_mrt" localSheetId="3" hidden="1">0.075</definedName>
    <definedName name="solver_mrt" localSheetId="0" hidden="1">0.075</definedName>
    <definedName name="solver_mrt" localSheetId="2" hidden="1">0.075</definedName>
    <definedName name="solver_msl" localSheetId="1" hidden="1">2</definedName>
    <definedName name="solver_msl" localSheetId="3" hidden="1">2</definedName>
    <definedName name="solver_msl" localSheetId="0" hidden="1">2</definedName>
    <definedName name="solver_msl" localSheetId="2" hidden="1">2</definedName>
    <definedName name="solver_neg" localSheetId="1" hidden="1">1</definedName>
    <definedName name="solver_neg" localSheetId="3" hidden="1">1</definedName>
    <definedName name="solver_neg" localSheetId="0" hidden="1">1</definedName>
    <definedName name="solver_neg" localSheetId="2" hidden="1">1</definedName>
    <definedName name="solver_nod" localSheetId="1" hidden="1">2147483647</definedName>
    <definedName name="solver_nod" localSheetId="3" hidden="1">2147483647</definedName>
    <definedName name="solver_nod" localSheetId="0" hidden="1">2147483647</definedName>
    <definedName name="solver_nod" localSheetId="2" hidden="1">2147483647</definedName>
    <definedName name="solver_num" localSheetId="1" hidden="1">0</definedName>
    <definedName name="solver_num" localSheetId="3" hidden="1">0</definedName>
    <definedName name="solver_num" localSheetId="0" hidden="1">0</definedName>
    <definedName name="solver_num" localSheetId="2" hidden="1">0</definedName>
    <definedName name="solver_nwt" localSheetId="1" hidden="1">1</definedName>
    <definedName name="solver_nwt" localSheetId="3" hidden="1">1</definedName>
    <definedName name="solver_nwt" localSheetId="0" hidden="1">1</definedName>
    <definedName name="solver_nwt" localSheetId="2" hidden="1">1</definedName>
    <definedName name="solver_opt" localSheetId="1" hidden="1">'B 100'!#REF!</definedName>
    <definedName name="solver_opt" localSheetId="3" hidden="1">'B 1000'!#REF!</definedName>
    <definedName name="solver_opt" localSheetId="0" hidden="1">'B 20'!#REF!</definedName>
    <definedName name="solver_opt" localSheetId="2" hidden="1">'B 500'!#REF!</definedName>
    <definedName name="solver_pre" localSheetId="1" hidden="1">0.000001</definedName>
    <definedName name="solver_pre" localSheetId="3" hidden="1">0.000001</definedName>
    <definedName name="solver_pre" localSheetId="0" hidden="1">0.000001</definedName>
    <definedName name="solver_pre" localSheetId="2" hidden="1">0.000001</definedName>
    <definedName name="solver_rbv" localSheetId="1" hidden="1">1</definedName>
    <definedName name="solver_rbv" localSheetId="3" hidden="1">2</definedName>
    <definedName name="solver_rbv" localSheetId="0" hidden="1">1</definedName>
    <definedName name="solver_rbv" localSheetId="2" hidden="1">1</definedName>
    <definedName name="solver_rlx" localSheetId="1" hidden="1">2</definedName>
    <definedName name="solver_rlx" localSheetId="3" hidden="1">2</definedName>
    <definedName name="solver_rlx" localSheetId="0" hidden="1">2</definedName>
    <definedName name="solver_rlx" localSheetId="2" hidden="1">2</definedName>
    <definedName name="solver_rsd" localSheetId="1" hidden="1">0</definedName>
    <definedName name="solver_rsd" localSheetId="3" hidden="1">0</definedName>
    <definedName name="solver_rsd" localSheetId="0" hidden="1">0</definedName>
    <definedName name="solver_rsd" localSheetId="2" hidden="1">0</definedName>
    <definedName name="solver_scl" localSheetId="1" hidden="1">1</definedName>
    <definedName name="solver_scl" localSheetId="3" hidden="1">2</definedName>
    <definedName name="solver_scl" localSheetId="0" hidden="1">1</definedName>
    <definedName name="solver_scl" localSheetId="2" hidden="1">1</definedName>
    <definedName name="solver_sho" localSheetId="1" hidden="1">2</definedName>
    <definedName name="solver_sho" localSheetId="3" hidden="1">2</definedName>
    <definedName name="solver_sho" localSheetId="0" hidden="1">2</definedName>
    <definedName name="solver_sho" localSheetId="2" hidden="1">2</definedName>
    <definedName name="solver_ssz" localSheetId="1" hidden="1">100</definedName>
    <definedName name="solver_ssz" localSheetId="3" hidden="1">100</definedName>
    <definedName name="solver_ssz" localSheetId="0" hidden="1">100</definedName>
    <definedName name="solver_ssz" localSheetId="2" hidden="1">100</definedName>
    <definedName name="solver_tim" localSheetId="1" hidden="1">2147483647</definedName>
    <definedName name="solver_tim" localSheetId="3" hidden="1">2147483647</definedName>
    <definedName name="solver_tim" localSheetId="0" hidden="1">2147483647</definedName>
    <definedName name="solver_tim" localSheetId="2" hidden="1">2147483647</definedName>
    <definedName name="solver_tol" localSheetId="1" hidden="1">0.01</definedName>
    <definedName name="solver_tol" localSheetId="3" hidden="1">0.01</definedName>
    <definedName name="solver_tol" localSheetId="0" hidden="1">0.01</definedName>
    <definedName name="solver_tol" localSheetId="2" hidden="1">0.01</definedName>
    <definedName name="solver_typ" localSheetId="1" hidden="1">2</definedName>
    <definedName name="solver_typ" localSheetId="3" hidden="1">2</definedName>
    <definedName name="solver_typ" localSheetId="0" hidden="1">2</definedName>
    <definedName name="solver_typ" localSheetId="2" hidden="1">2</definedName>
    <definedName name="solver_val" localSheetId="1" hidden="1">0</definedName>
    <definedName name="solver_val" localSheetId="3" hidden="1">0</definedName>
    <definedName name="solver_val" localSheetId="0" hidden="1">0</definedName>
    <definedName name="solver_val" localSheetId="2" hidden="1">0</definedName>
    <definedName name="solver_ver" localSheetId="1" hidden="1">2</definedName>
    <definedName name="solver_ver" localSheetId="3" hidden="1">2</definedName>
    <definedName name="solver_ver" localSheetId="0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4" l="1"/>
  <c r="G32" i="54" s="1"/>
  <c r="G33" i="54" s="1"/>
  <c r="G24" i="54"/>
  <c r="G25" i="54" s="1"/>
  <c r="G26" i="54" s="1"/>
  <c r="G17" i="54"/>
  <c r="G18" i="54" s="1"/>
  <c r="G19" i="54" s="1"/>
  <c r="G31" i="53"/>
  <c r="G32" i="53" s="1"/>
  <c r="G33" i="53" s="1"/>
  <c r="G24" i="53"/>
  <c r="G25" i="53" s="1"/>
  <c r="G26" i="53" s="1"/>
  <c r="G17" i="53"/>
  <c r="G18" i="53" s="1"/>
  <c r="G19" i="53" s="1"/>
  <c r="G31" i="52"/>
  <c r="G32" i="52" s="1"/>
  <c r="G33" i="52" s="1"/>
  <c r="G24" i="52"/>
  <c r="G25" i="52" s="1"/>
  <c r="G26" i="52" s="1"/>
  <c r="B32" i="52" s="1"/>
  <c r="G17" i="52"/>
  <c r="G18" i="52" s="1"/>
  <c r="G19" i="52" s="1"/>
  <c r="K5" i="47"/>
  <c r="L5" i="47"/>
  <c r="M5" i="47"/>
  <c r="N5" i="47"/>
  <c r="K6" i="47"/>
  <c r="L6" i="47"/>
  <c r="M6" i="47"/>
  <c r="N6" i="47"/>
  <c r="K7" i="47"/>
  <c r="L7" i="47"/>
  <c r="M7" i="47"/>
  <c r="N7" i="47"/>
  <c r="K8" i="47"/>
  <c r="L8" i="47"/>
  <c r="M8" i="47"/>
  <c r="N8" i="47"/>
  <c r="K9" i="47"/>
  <c r="L9" i="47"/>
  <c r="M9" i="47"/>
  <c r="N9" i="47"/>
  <c r="K10" i="47"/>
  <c r="L10" i="47"/>
  <c r="M10" i="47"/>
  <c r="N10" i="47"/>
  <c r="B20" i="54" l="1"/>
  <c r="B18" i="54"/>
  <c r="B15" i="54"/>
  <c r="B14" i="54"/>
  <c r="B19" i="54"/>
  <c r="B17" i="54"/>
  <c r="B16" i="54"/>
  <c r="B22" i="54"/>
  <c r="B13" i="54"/>
  <c r="B21" i="54"/>
  <c r="B32" i="54"/>
  <c r="B29" i="54"/>
  <c r="B26" i="54"/>
  <c r="B24" i="54"/>
  <c r="B31" i="54"/>
  <c r="B25" i="54"/>
  <c r="B30" i="54"/>
  <c r="B28" i="54"/>
  <c r="B23" i="54"/>
  <c r="B27" i="54"/>
  <c r="B42" i="54"/>
  <c r="B38" i="54"/>
  <c r="B34" i="54"/>
  <c r="B40" i="54"/>
  <c r="B33" i="54"/>
  <c r="B39" i="54"/>
  <c r="B41" i="54"/>
  <c r="B37" i="54"/>
  <c r="B36" i="54"/>
  <c r="B35" i="54"/>
  <c r="B22" i="53"/>
  <c r="B19" i="53"/>
  <c r="B17" i="53"/>
  <c r="B13" i="53"/>
  <c r="B21" i="53"/>
  <c r="B18" i="53"/>
  <c r="B16" i="53"/>
  <c r="B20" i="53"/>
  <c r="B15" i="53"/>
  <c r="B14" i="53"/>
  <c r="B31" i="53"/>
  <c r="B27" i="53"/>
  <c r="B25" i="53"/>
  <c r="B32" i="53"/>
  <c r="B26" i="53"/>
  <c r="B24" i="53"/>
  <c r="B28" i="53"/>
  <c r="B30" i="53"/>
  <c r="B29" i="53"/>
  <c r="B23" i="53"/>
  <c r="B41" i="53"/>
  <c r="B40" i="53"/>
  <c r="B36" i="53"/>
  <c r="B33" i="53"/>
  <c r="B42" i="53"/>
  <c r="B34" i="53"/>
  <c r="B39" i="53"/>
  <c r="B35" i="53"/>
  <c r="B38" i="53"/>
  <c r="B37" i="53"/>
  <c r="B29" i="52"/>
  <c r="B26" i="52"/>
  <c r="B24" i="52"/>
  <c r="B31" i="52"/>
  <c r="B27" i="52"/>
  <c r="B25" i="52"/>
  <c r="B30" i="52"/>
  <c r="B28" i="52"/>
  <c r="B23" i="52"/>
  <c r="B20" i="52"/>
  <c r="B18" i="52"/>
  <c r="B15" i="52"/>
  <c r="B14" i="52"/>
  <c r="B22" i="52"/>
  <c r="B19" i="52"/>
  <c r="B17" i="52"/>
  <c r="B13" i="52"/>
  <c r="B21" i="52"/>
  <c r="B16" i="52"/>
  <c r="B42" i="52"/>
  <c r="B38" i="52"/>
  <c r="B34" i="52"/>
  <c r="B37" i="52"/>
  <c r="B36" i="52"/>
  <c r="B33" i="52"/>
  <c r="B41" i="52"/>
  <c r="B40" i="52"/>
  <c r="B39" i="52"/>
  <c r="B35" i="52"/>
  <c r="N10" i="46"/>
  <c r="M10" i="46"/>
  <c r="L10" i="46"/>
  <c r="K10" i="46"/>
  <c r="N9" i="46"/>
  <c r="M9" i="46"/>
  <c r="L9" i="46"/>
  <c r="K9" i="46"/>
  <c r="N8" i="46"/>
  <c r="M8" i="46"/>
  <c r="L8" i="46"/>
  <c r="K8" i="46"/>
  <c r="N7" i="46"/>
  <c r="M7" i="46"/>
  <c r="L7" i="46"/>
  <c r="K7" i="46"/>
  <c r="N6" i="46"/>
  <c r="M6" i="46"/>
  <c r="L6" i="46"/>
  <c r="K6" i="46"/>
  <c r="N5" i="46"/>
  <c r="M5" i="46"/>
  <c r="L5" i="46"/>
  <c r="K5" i="46"/>
  <c r="N10" i="45"/>
  <c r="M10" i="45"/>
  <c r="L10" i="45"/>
  <c r="K10" i="45"/>
  <c r="N9" i="45"/>
  <c r="M9" i="45"/>
  <c r="L9" i="45"/>
  <c r="K9" i="45"/>
  <c r="N8" i="45"/>
  <c r="M8" i="45"/>
  <c r="L8" i="45"/>
  <c r="K8" i="45"/>
  <c r="N7" i="45"/>
  <c r="M7" i="45"/>
  <c r="L7" i="45"/>
  <c r="K7" i="45"/>
  <c r="N6" i="45"/>
  <c r="M6" i="45"/>
  <c r="L6" i="45"/>
  <c r="K6" i="45"/>
  <c r="N5" i="45"/>
  <c r="M5" i="45"/>
  <c r="L5" i="45"/>
  <c r="K5" i="45"/>
  <c r="N6" i="30" l="1"/>
  <c r="N7" i="30"/>
  <c r="N8" i="30"/>
  <c r="N9" i="30"/>
  <c r="K10" i="30"/>
  <c r="L10" i="30"/>
  <c r="M10" i="30"/>
  <c r="N10" i="30"/>
  <c r="N5" i="30"/>
  <c r="M6" i="30" l="1"/>
  <c r="M7" i="30"/>
  <c r="M8" i="30"/>
  <c r="M9" i="30"/>
  <c r="L6" i="30"/>
  <c r="L7" i="30"/>
  <c r="L8" i="30"/>
  <c r="L9" i="30"/>
  <c r="K6" i="30"/>
  <c r="K7" i="30"/>
  <c r="K8" i="30"/>
  <c r="K9" i="30"/>
  <c r="K5" i="30" l="1"/>
  <c r="L5" i="30"/>
  <c r="M5" i="30"/>
</calcChain>
</file>

<file path=xl/sharedStrings.xml><?xml version="1.0" encoding="utf-8"?>
<sst xmlns="http://schemas.openxmlformats.org/spreadsheetml/2006/main" count="84" uniqueCount="10">
  <si>
    <t>Desv</t>
  </si>
  <si>
    <t>prom</t>
  </si>
  <si>
    <t>Tetra</t>
  </si>
  <si>
    <t>Cipro</t>
  </si>
  <si>
    <t>Sulfadi</t>
  </si>
  <si>
    <t>Sulfame</t>
  </si>
  <si>
    <t>%Rem</t>
  </si>
  <si>
    <t>Time</t>
  </si>
  <si>
    <t>conc/min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</si>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</sst>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3" borderId="0" xfId="0" applyFill="1"/>
    <xf numFmtId="1" fontId="1" fillId="2" borderId="0" xfId="0" applyNumberFormat="1" applyFont="1" applyFill="1"/>
    <xf numFmtId="1" fontId="0" fillId="3" borderId="0" xfId="0" applyNumberFormat="1" applyFill="1"/>
    <xf numFmtId="2" fontId="2" fillId="4" borderId="0" xfId="0" applyNumberFormat="1" applyFont="1" applyFill="1"/>
    <xf numFmtId="0" fontId="3" fillId="0" borderId="0" xfId="0" applyFont="1" applyFill="1" applyBorder="1"/>
    <xf numFmtId="2" fontId="0" fillId="3" borderId="0" xfId="0" applyNumberFormat="1" applyFill="1"/>
    <xf numFmtId="2" fontId="3" fillId="0" borderId="0" xfId="0" applyNumberFormat="1" applyFont="1" applyFill="1" applyBorder="1"/>
    <xf numFmtId="0" fontId="1" fillId="0" borderId="0" xfId="0" applyFont="1"/>
    <xf numFmtId="2" fontId="0" fillId="0" borderId="0" xfId="0" applyNumberFormat="1"/>
    <xf numFmtId="0" fontId="1" fillId="0" borderId="0" xfId="1"/>
    <xf numFmtId="2" fontId="1" fillId="0" borderId="0" xfId="1" applyNumberFormat="1"/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A69-E442-9C0E-C5410FC9F66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20'!$G$5:$G$13</c:f>
                <c:numCache>
                  <c:formatCode>General</c:formatCode>
                  <c:ptCount val="9"/>
                  <c:pt idx="0">
                    <c:v>0.78797419987606232</c:v>
                  </c:pt>
                  <c:pt idx="1">
                    <c:v>0.26115915331333367</c:v>
                  </c:pt>
                  <c:pt idx="2">
                    <c:v>0.1432584494699935</c:v>
                  </c:pt>
                  <c:pt idx="3">
                    <c:v>0.20354748820355528</c:v>
                  </c:pt>
                  <c:pt idx="4">
                    <c:v>0.20498153149835771</c:v>
                  </c:pt>
                  <c:pt idx="5">
                    <c:v>0.10968237447436895</c:v>
                  </c:pt>
                  <c:pt idx="6">
                    <c:v>0.1543476015399077</c:v>
                  </c:pt>
                  <c:pt idx="7">
                    <c:v>0.16404847880266393</c:v>
                  </c:pt>
                  <c:pt idx="8">
                    <c:v>0</c:v>
                  </c:pt>
                </c:numCache>
              </c:numRef>
            </c:plus>
            <c:minus>
              <c:numRef>
                <c:f>'B 20'!$G$5:$G$13</c:f>
                <c:numCache>
                  <c:formatCode>General</c:formatCode>
                  <c:ptCount val="9"/>
                  <c:pt idx="0">
                    <c:v>0.78797419987606232</c:v>
                  </c:pt>
                  <c:pt idx="1">
                    <c:v>0.26115915331333367</c:v>
                  </c:pt>
                  <c:pt idx="2">
                    <c:v>0.1432584494699935</c:v>
                  </c:pt>
                  <c:pt idx="3">
                    <c:v>0.20354748820355528</c:v>
                  </c:pt>
                  <c:pt idx="4">
                    <c:v>0.20498153149835771</c:v>
                  </c:pt>
                  <c:pt idx="5">
                    <c:v>0.10968237447436895</c:v>
                  </c:pt>
                  <c:pt idx="6">
                    <c:v>0.1543476015399077</c:v>
                  </c:pt>
                  <c:pt idx="7">
                    <c:v>0.16404847880266393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20'!$C$4:$C$13</c:f>
              <c:numCache>
                <c:formatCode>General</c:formatCode>
                <c:ptCount val="10"/>
                <c:pt idx="0">
                  <c:v>9.4285562337963906</c:v>
                </c:pt>
                <c:pt idx="1">
                  <c:v>10.042620373810671</c:v>
                </c:pt>
                <c:pt idx="2">
                  <c:v>11.583258394056218</c:v>
                </c:pt>
                <c:pt idx="3">
                  <c:v>13.3655447410748</c:v>
                </c:pt>
                <c:pt idx="4">
                  <c:v>16.047886913671032</c:v>
                </c:pt>
                <c:pt idx="5">
                  <c:v>16.564241926662234</c:v>
                </c:pt>
                <c:pt idx="6">
                  <c:v>17.383606541380065</c:v>
                </c:pt>
                <c:pt idx="7">
                  <c:v>18.033172870107236</c:v>
                </c:pt>
                <c:pt idx="8">
                  <c:v>19.128774193813232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48-BB49-A759-E24E61A423E3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20'!$H$5:$H$12</c:f>
                <c:numCache>
                  <c:formatCode>General</c:formatCode>
                  <c:ptCount val="8"/>
                  <c:pt idx="0">
                    <c:v>0.28043794405755967</c:v>
                  </c:pt>
                  <c:pt idx="1">
                    <c:v>0.7825943805241079</c:v>
                  </c:pt>
                  <c:pt idx="2">
                    <c:v>0.59636472849802113</c:v>
                  </c:pt>
                  <c:pt idx="3">
                    <c:v>0.54244705560822826</c:v>
                  </c:pt>
                  <c:pt idx="4">
                    <c:v>0.39825734338878022</c:v>
                  </c:pt>
                  <c:pt idx="5">
                    <c:v>0.12855332329045138</c:v>
                  </c:pt>
                  <c:pt idx="6">
                    <c:v>0.19744720155609205</c:v>
                  </c:pt>
                  <c:pt idx="7">
                    <c:v>0.18312553120152059</c:v>
                  </c:pt>
                </c:numCache>
              </c:numRef>
            </c:plus>
            <c:minus>
              <c:numRef>
                <c:f>'B 20'!$H$5:$H$12</c:f>
                <c:numCache>
                  <c:formatCode>General</c:formatCode>
                  <c:ptCount val="8"/>
                  <c:pt idx="0">
                    <c:v>0.28043794405755967</c:v>
                  </c:pt>
                  <c:pt idx="1">
                    <c:v>0.7825943805241079</c:v>
                  </c:pt>
                  <c:pt idx="2">
                    <c:v>0.59636472849802113</c:v>
                  </c:pt>
                  <c:pt idx="3">
                    <c:v>0.54244705560822826</c:v>
                  </c:pt>
                  <c:pt idx="4">
                    <c:v>0.39825734338878022</c:v>
                  </c:pt>
                  <c:pt idx="5">
                    <c:v>0.12855332329045138</c:v>
                  </c:pt>
                  <c:pt idx="6">
                    <c:v>0.19744720155609205</c:v>
                  </c:pt>
                  <c:pt idx="7">
                    <c:v>0.18312553120152059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20'!$D$4:$D$13</c:f>
              <c:numCache>
                <c:formatCode>General</c:formatCode>
                <c:ptCount val="10"/>
                <c:pt idx="0">
                  <c:v>12.900642955957116</c:v>
                </c:pt>
                <c:pt idx="1">
                  <c:v>13.366080690874</c:v>
                </c:pt>
                <c:pt idx="2">
                  <c:v>14.113642933086055</c:v>
                </c:pt>
                <c:pt idx="3">
                  <c:v>15.2355776746763</c:v>
                </c:pt>
                <c:pt idx="4">
                  <c:v>15.742713032067201</c:v>
                </c:pt>
                <c:pt idx="5">
                  <c:v>17.45280568271939</c:v>
                </c:pt>
                <c:pt idx="6">
                  <c:v>18.336688916630802</c:v>
                </c:pt>
                <c:pt idx="7">
                  <c:v>18.776169361981264</c:v>
                </c:pt>
                <c:pt idx="8">
                  <c:v>19.532953842289441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48-BB49-A759-E24E61A423E3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20'!$I$5:$I$13</c:f>
                <c:numCache>
                  <c:formatCode>General</c:formatCode>
                  <c:ptCount val="9"/>
                  <c:pt idx="0">
                    <c:v>0.48510768453512176</c:v>
                  </c:pt>
                  <c:pt idx="1">
                    <c:v>0.31989360595183014</c:v>
                  </c:pt>
                  <c:pt idx="2">
                    <c:v>0.21212126093903486</c:v>
                  </c:pt>
                  <c:pt idx="3">
                    <c:v>0.11779581928780708</c:v>
                  </c:pt>
                  <c:pt idx="4">
                    <c:v>3.7857074072050086E-2</c:v>
                  </c:pt>
                  <c:pt idx="5">
                    <c:v>7.3352329477469919E-2</c:v>
                  </c:pt>
                  <c:pt idx="6">
                    <c:v>6.771461588724996E-2</c:v>
                  </c:pt>
                  <c:pt idx="7">
                    <c:v>5.3245794132299636E-2</c:v>
                  </c:pt>
                  <c:pt idx="8">
                    <c:v>2.0511601988091351E-15</c:v>
                  </c:pt>
                </c:numCache>
              </c:numRef>
            </c:plus>
            <c:minus>
              <c:numRef>
                <c:f>'B 20'!$I$5:$I$13</c:f>
                <c:numCache>
                  <c:formatCode>General</c:formatCode>
                  <c:ptCount val="9"/>
                  <c:pt idx="0">
                    <c:v>0.48510768453512176</c:v>
                  </c:pt>
                  <c:pt idx="1">
                    <c:v>0.31989360595183014</c:v>
                  </c:pt>
                  <c:pt idx="2">
                    <c:v>0.21212126093903486</c:v>
                  </c:pt>
                  <c:pt idx="3">
                    <c:v>0.11779581928780708</c:v>
                  </c:pt>
                  <c:pt idx="4">
                    <c:v>3.7857074072050086E-2</c:v>
                  </c:pt>
                  <c:pt idx="5">
                    <c:v>7.3352329477469919E-2</c:v>
                  </c:pt>
                  <c:pt idx="6">
                    <c:v>6.771461588724996E-2</c:v>
                  </c:pt>
                  <c:pt idx="7">
                    <c:v>5.3245794132299636E-2</c:v>
                  </c:pt>
                  <c:pt idx="8">
                    <c:v>2.0511601988091351E-15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20'!$E$4:$E$13</c:f>
              <c:numCache>
                <c:formatCode>General</c:formatCode>
                <c:ptCount val="10"/>
                <c:pt idx="0">
                  <c:v>17.497852915987259</c:v>
                </c:pt>
                <c:pt idx="1">
                  <c:v>17.743945901182066</c:v>
                </c:pt>
                <c:pt idx="2">
                  <c:v>18.133661978901589</c:v>
                </c:pt>
                <c:pt idx="3">
                  <c:v>18.398347127341168</c:v>
                </c:pt>
                <c:pt idx="4">
                  <c:v>18.758074441158289</c:v>
                </c:pt>
                <c:pt idx="5">
                  <c:v>19.425508121134712</c:v>
                </c:pt>
                <c:pt idx="6">
                  <c:v>19.558585675530626</c:v>
                </c:pt>
                <c:pt idx="7">
                  <c:v>19.736875713668333</c:v>
                </c:pt>
                <c:pt idx="8">
                  <c:v>19.875288053997632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48-BB49-A759-E24E61A423E3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20'!$J$5:$J$13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20'!$F$4:$F$13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48-BB49-A759-E24E61A4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3057393553456546"/>
          <c:y val="0.70138779527559059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F6-614F-A9BA-4D53BE57362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100'!$G$5:$G$13</c:f>
                <c:numCache>
                  <c:formatCode>General</c:formatCode>
                  <c:ptCount val="9"/>
                  <c:pt idx="0">
                    <c:v>0.48966685326042242</c:v>
                  </c:pt>
                  <c:pt idx="1">
                    <c:v>0.56783471905650096</c:v>
                  </c:pt>
                  <c:pt idx="2">
                    <c:v>1.1684383202160089</c:v>
                  </c:pt>
                  <c:pt idx="3">
                    <c:v>1.8959165193935379</c:v>
                  </c:pt>
                  <c:pt idx="4">
                    <c:v>1.6759757115956317</c:v>
                  </c:pt>
                  <c:pt idx="5">
                    <c:v>0.62205360654879149</c:v>
                  </c:pt>
                  <c:pt idx="6">
                    <c:v>0.26760618518690243</c:v>
                  </c:pt>
                  <c:pt idx="7">
                    <c:v>0.32367380797246237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100'!$G$5:$G$13</c:f>
                <c:numCache>
                  <c:formatCode>General</c:formatCode>
                  <c:ptCount val="9"/>
                  <c:pt idx="0">
                    <c:v>0.48966685326042242</c:v>
                  </c:pt>
                  <c:pt idx="1">
                    <c:v>0.56783471905650096</c:v>
                  </c:pt>
                  <c:pt idx="2">
                    <c:v>1.1684383202160089</c:v>
                  </c:pt>
                  <c:pt idx="3">
                    <c:v>1.8959165193935379</c:v>
                  </c:pt>
                  <c:pt idx="4">
                    <c:v>1.6759757115956317</c:v>
                  </c:pt>
                  <c:pt idx="5">
                    <c:v>0.62205360654879149</c:v>
                  </c:pt>
                  <c:pt idx="6">
                    <c:v>0.26760618518690243</c:v>
                  </c:pt>
                  <c:pt idx="7">
                    <c:v>0.32367380797246237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100'!$C$4:$C$13</c:f>
              <c:numCache>
                <c:formatCode>0.00</c:formatCode>
                <c:ptCount val="10"/>
                <c:pt idx="0" formatCode="General">
                  <c:v>78.308693180760727</c:v>
                </c:pt>
                <c:pt idx="1">
                  <c:v>79.973910630823568</c:v>
                </c:pt>
                <c:pt idx="2">
                  <c:v>81.163947651493274</c:v>
                </c:pt>
                <c:pt idx="3">
                  <c:v>84.364891639760842</c:v>
                </c:pt>
                <c:pt idx="4">
                  <c:v>88.199793254623998</c:v>
                </c:pt>
                <c:pt idx="5">
                  <c:v>89.472178972645949</c:v>
                </c:pt>
                <c:pt idx="6">
                  <c:v>95.415311874852364</c:v>
                </c:pt>
                <c:pt idx="7">
                  <c:v>97.641522642605423</c:v>
                </c:pt>
                <c:pt idx="8">
                  <c:v>99.355263290666628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FE-1540-B070-A25BC453F275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100'!$H$5:$H$13</c:f>
                <c:numCache>
                  <c:formatCode>General</c:formatCode>
                  <c:ptCount val="9"/>
                  <c:pt idx="0">
                    <c:v>1.5292997095030008</c:v>
                  </c:pt>
                  <c:pt idx="1">
                    <c:v>1.8871168282691806</c:v>
                  </c:pt>
                  <c:pt idx="2">
                    <c:v>2.8748388858899143</c:v>
                  </c:pt>
                  <c:pt idx="3">
                    <c:v>2.3231894161775042</c:v>
                  </c:pt>
                  <c:pt idx="4">
                    <c:v>1.7333366451781782</c:v>
                  </c:pt>
                  <c:pt idx="5">
                    <c:v>0.67441983196674138</c:v>
                  </c:pt>
                  <c:pt idx="6">
                    <c:v>0.4604794619431794</c:v>
                  </c:pt>
                  <c:pt idx="7">
                    <c:v>0.287699815707745</c:v>
                  </c:pt>
                  <c:pt idx="8">
                    <c:v>8.2046407952365405E-15</c:v>
                  </c:pt>
                </c:numCache>
              </c:numRef>
            </c:plus>
            <c:minus>
              <c:numRef>
                <c:f>'B 100'!$H$5:$H$13</c:f>
                <c:numCache>
                  <c:formatCode>General</c:formatCode>
                  <c:ptCount val="9"/>
                  <c:pt idx="0">
                    <c:v>1.5292997095030008</c:v>
                  </c:pt>
                  <c:pt idx="1">
                    <c:v>1.8871168282691806</c:v>
                  </c:pt>
                  <c:pt idx="2">
                    <c:v>2.8748388858899143</c:v>
                  </c:pt>
                  <c:pt idx="3">
                    <c:v>2.3231894161775042</c:v>
                  </c:pt>
                  <c:pt idx="4">
                    <c:v>1.7333366451781782</c:v>
                  </c:pt>
                  <c:pt idx="5">
                    <c:v>0.67441983196674138</c:v>
                  </c:pt>
                  <c:pt idx="6">
                    <c:v>0.4604794619431794</c:v>
                  </c:pt>
                  <c:pt idx="7">
                    <c:v>0.287699815707745</c:v>
                  </c:pt>
                  <c:pt idx="8">
                    <c:v>8.2046407952365405E-15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100'!$D$4:$D$13</c:f>
              <c:numCache>
                <c:formatCode>0.00</c:formatCode>
                <c:ptCount val="10"/>
                <c:pt idx="0" formatCode="General">
                  <c:v>78.5751015643161</c:v>
                </c:pt>
                <c:pt idx="1">
                  <c:v>80.944957214275334</c:v>
                </c:pt>
                <c:pt idx="2">
                  <c:v>85.785528202308925</c:v>
                </c:pt>
                <c:pt idx="3">
                  <c:v>90.130992685009304</c:v>
                </c:pt>
                <c:pt idx="4">
                  <c:v>91.880338511911077</c:v>
                </c:pt>
                <c:pt idx="5">
                  <c:v>94.294130407951613</c:v>
                </c:pt>
                <c:pt idx="6">
                  <c:v>96.344314407980434</c:v>
                </c:pt>
                <c:pt idx="7">
                  <c:v>96.987746658419823</c:v>
                </c:pt>
                <c:pt idx="8">
                  <c:v>98.49918798693345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FE-1540-B070-A25BC453F275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100'!$I$5:$I$13</c:f>
                <c:numCache>
                  <c:formatCode>General</c:formatCode>
                  <c:ptCount val="9"/>
                  <c:pt idx="0">
                    <c:v>9.1801774238372394E-2</c:v>
                  </c:pt>
                  <c:pt idx="1">
                    <c:v>0.18719362940921955</c:v>
                  </c:pt>
                  <c:pt idx="2">
                    <c:v>7.4447743418432258E-2</c:v>
                  </c:pt>
                  <c:pt idx="3">
                    <c:v>0.20717096712310859</c:v>
                  </c:pt>
                  <c:pt idx="4">
                    <c:v>0.16443115449295415</c:v>
                  </c:pt>
                  <c:pt idx="5">
                    <c:v>0.15826692981998491</c:v>
                  </c:pt>
                  <c:pt idx="6">
                    <c:v>0.21151123265825336</c:v>
                  </c:pt>
                  <c:pt idx="7">
                    <c:v>0.16705213137980915</c:v>
                  </c:pt>
                  <c:pt idx="8">
                    <c:v>5.8015571435115458E-15</c:v>
                  </c:pt>
                </c:numCache>
              </c:numRef>
            </c:plus>
            <c:minus>
              <c:numRef>
                <c:f>'B 100'!$I$5:$I$13</c:f>
                <c:numCache>
                  <c:formatCode>General</c:formatCode>
                  <c:ptCount val="9"/>
                  <c:pt idx="0">
                    <c:v>9.1801774238372394E-2</c:v>
                  </c:pt>
                  <c:pt idx="1">
                    <c:v>0.18719362940921955</c:v>
                  </c:pt>
                  <c:pt idx="2">
                    <c:v>7.4447743418432258E-2</c:v>
                  </c:pt>
                  <c:pt idx="3">
                    <c:v>0.20717096712310859</c:v>
                  </c:pt>
                  <c:pt idx="4">
                    <c:v>0.16443115449295415</c:v>
                  </c:pt>
                  <c:pt idx="5">
                    <c:v>0.15826692981998491</c:v>
                  </c:pt>
                  <c:pt idx="6">
                    <c:v>0.21151123265825336</c:v>
                  </c:pt>
                  <c:pt idx="7">
                    <c:v>0.16705213137980915</c:v>
                  </c:pt>
                  <c:pt idx="8">
                    <c:v>5.8015571435115458E-15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100'!$E$4:$E$13</c:f>
              <c:numCache>
                <c:formatCode>0.00</c:formatCode>
                <c:ptCount val="10"/>
                <c:pt idx="0" formatCode="General">
                  <c:v>93.3369655591369</c:v>
                </c:pt>
                <c:pt idx="1">
                  <c:v>94.02882804843567</c:v>
                </c:pt>
                <c:pt idx="2">
                  <c:v>94.582759010747324</c:v>
                </c:pt>
                <c:pt idx="3">
                  <c:v>95.190525318715331</c:v>
                </c:pt>
                <c:pt idx="4">
                  <c:v>95.935757088365492</c:v>
                </c:pt>
                <c:pt idx="5">
                  <c:v>96.24656911620967</c:v>
                </c:pt>
                <c:pt idx="6">
                  <c:v>96.656730318851999</c:v>
                </c:pt>
                <c:pt idx="7">
                  <c:v>97.650941722693162</c:v>
                </c:pt>
                <c:pt idx="8">
                  <c:v>98.601824535841317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FE-1540-B070-A25BC453F275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100'!$F$4:$F$13</c:f>
              <c:numCache>
                <c:formatCode>0.00</c:formatCode>
                <c:ptCount val="10"/>
                <c:pt idx="0" formatCode="General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FE-1540-B070-A25BC453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11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  <c:majorUnit val="1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035469085075384"/>
          <c:y val="0.69444335083114606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3"/>
          <c:order val="2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100'!$B$5:$B$13</c:f>
              <c:numCache>
                <c:formatCode>0</c:formatCode>
                <c:ptCount val="9"/>
                <c:pt idx="0">
                  <c:v>72</c:v>
                </c:pt>
                <c:pt idx="1">
                  <c:v>48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</c:numCache>
            </c:numRef>
          </c:xVal>
          <c:yVal>
            <c:numRef>
              <c:f>'B 100'!$F$5:$F$13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63F-4E72-8F27-3BE5A1D26BDA}"/>
            </c:ext>
          </c:extLst>
        </c:ser>
        <c:ser>
          <c:idx val="5"/>
          <c:order val="3"/>
          <c:tx>
            <c:v>Ce,K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3F-4E72-8F27-3BE5A1D26BDA}"/>
            </c:ext>
          </c:extLst>
        </c:ser>
        <c:ser>
          <c:idx val="0"/>
          <c:order val="4"/>
          <c:tx>
            <c:v>Ajuste Johanna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3F-4E72-8F27-3BE5A1D2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CIP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1.534943969910743</c:v>
                        </c:pt>
                        <c:pt idx="1">
                          <c:v>1.9144075936671703</c:v>
                        </c:pt>
                        <c:pt idx="2">
                          <c:v>2.7251318343383604</c:v>
                        </c:pt>
                        <c:pt idx="3">
                          <c:v>3.8737099132123682</c:v>
                        </c:pt>
                        <c:pt idx="4">
                          <c:v>5.3911330782039775</c:v>
                        </c:pt>
                        <c:pt idx="5">
                          <c:v>4.3729510635441162</c:v>
                        </c:pt>
                        <c:pt idx="6">
                          <c:v>4.3013577625213166</c:v>
                        </c:pt>
                        <c:pt idx="7">
                          <c:v>0.75101282676775416</c:v>
                        </c:pt>
                        <c:pt idx="8">
                          <c:v>0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1.534943969910743</c:v>
                        </c:pt>
                        <c:pt idx="1">
                          <c:v>1.9144075936671703</c:v>
                        </c:pt>
                        <c:pt idx="2">
                          <c:v>2.7251318343383604</c:v>
                        </c:pt>
                        <c:pt idx="3">
                          <c:v>3.8737099132123682</c:v>
                        </c:pt>
                        <c:pt idx="4">
                          <c:v>5.3911330782039775</c:v>
                        </c:pt>
                        <c:pt idx="5">
                          <c:v>4.3729510635441162</c:v>
                        </c:pt>
                        <c:pt idx="6">
                          <c:v>4.3013577625213166</c:v>
                        </c:pt>
                        <c:pt idx="7">
                          <c:v>0.75101282676775416</c:v>
                        </c:pt>
                        <c:pt idx="8">
                          <c:v>0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 1000'!$D$5:$D$13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931.01249711478238</c:v>
                      </c:pt>
                      <c:pt idx="1">
                        <c:v>933.84265073144491</c:v>
                      </c:pt>
                      <c:pt idx="2">
                        <c:v>939.59238825164505</c:v>
                      </c:pt>
                      <c:pt idx="3">
                        <c:v>950.59904732465202</c:v>
                      </c:pt>
                      <c:pt idx="4">
                        <c:v>958.2297981109981</c:v>
                      </c:pt>
                      <c:pt idx="5">
                        <c:v>964.26234493341826</c:v>
                      </c:pt>
                      <c:pt idx="6">
                        <c:v>967.10167376106199</c:v>
                      </c:pt>
                      <c:pt idx="7">
                        <c:v>979.826634289955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C63F-4E72-8F27-3BE5A1D26BDA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SDZ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92D050"/>
                    </a:solidFill>
                    <a:ln w="9525">
                      <a:solidFill>
                        <a:srgbClr val="92D050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4.8098659676611311</c:v>
                        </c:pt>
                        <c:pt idx="1">
                          <c:v>3.1308130377229459</c:v>
                        </c:pt>
                        <c:pt idx="2">
                          <c:v>1.9363944630425172</c:v>
                        </c:pt>
                        <c:pt idx="3">
                          <c:v>1.6713740613528185</c:v>
                        </c:pt>
                        <c:pt idx="4">
                          <c:v>0.55609432468506892</c:v>
                        </c:pt>
                        <c:pt idx="5">
                          <c:v>7.5212595491926351</c:v>
                        </c:pt>
                        <c:pt idx="6">
                          <c:v>0.5914594273660192</c:v>
                        </c:pt>
                        <c:pt idx="7">
                          <c:v>0.6095720717574229</c:v>
                        </c:pt>
                        <c:pt idx="8">
                          <c:v>4.6412457148092366E-14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4.8098659676611311</c:v>
                        </c:pt>
                        <c:pt idx="1">
                          <c:v>3.1308130377229459</c:v>
                        </c:pt>
                        <c:pt idx="2">
                          <c:v>1.9363944630425172</c:v>
                        </c:pt>
                        <c:pt idx="3">
                          <c:v>1.6713740613528185</c:v>
                        </c:pt>
                        <c:pt idx="4">
                          <c:v>0.55609432468506892</c:v>
                        </c:pt>
                        <c:pt idx="5">
                          <c:v>7.5212595491926351</c:v>
                        </c:pt>
                        <c:pt idx="6">
                          <c:v>0.5914594273660192</c:v>
                        </c:pt>
                        <c:pt idx="7">
                          <c:v>0.6095720717574229</c:v>
                        </c:pt>
                        <c:pt idx="8">
                          <c:v>4.6412457148092366E-14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1000'!$E$5:$E$13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963.6055015722917</c:v>
                      </c:pt>
                      <c:pt idx="1">
                        <c:v>968.97926220825263</c:v>
                      </c:pt>
                      <c:pt idx="2">
                        <c:v>973.21697973500898</c:v>
                      </c:pt>
                      <c:pt idx="3">
                        <c:v>974.0710624648267</c:v>
                      </c:pt>
                      <c:pt idx="4">
                        <c:v>981.45145582711575</c:v>
                      </c:pt>
                      <c:pt idx="5">
                        <c:v>985.35646448190334</c:v>
                      </c:pt>
                      <c:pt idx="6">
                        <c:v>996.92844724070994</c:v>
                      </c:pt>
                      <c:pt idx="7">
                        <c:v>998.40620910043663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3F-4E72-8F27-3BE5A1D26BDA}"/>
                  </c:ext>
                </c:extLst>
              </c15:ser>
            </c15:filteredScatterSeries>
          </c:ext>
        </c:extLst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523090019153011"/>
          <c:y val="2.7776684164479488E-2"/>
          <c:w val="0.18666297128021453"/>
          <c:h val="0.18028972339995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1ED-3B49-A4D6-7E557EC92D2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500'!$G$5:$G$13</c:f>
                <c:numCache>
                  <c:formatCode>General</c:formatCode>
                  <c:ptCount val="9"/>
                  <c:pt idx="0">
                    <c:v>4.6927837258753939</c:v>
                  </c:pt>
                  <c:pt idx="1">
                    <c:v>3.283134714049198</c:v>
                  </c:pt>
                  <c:pt idx="2">
                    <c:v>0.42604229618937967</c:v>
                  </c:pt>
                  <c:pt idx="3">
                    <c:v>2.0476657625288803</c:v>
                  </c:pt>
                  <c:pt idx="4">
                    <c:v>0.94107538299816762</c:v>
                  </c:pt>
                  <c:pt idx="5">
                    <c:v>2.9306368723922049</c:v>
                  </c:pt>
                  <c:pt idx="6">
                    <c:v>2.5988764863601239</c:v>
                  </c:pt>
                  <c:pt idx="7">
                    <c:v>1.8580914305828684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500'!$G$5:$G$13</c:f>
                <c:numCache>
                  <c:formatCode>General</c:formatCode>
                  <c:ptCount val="9"/>
                  <c:pt idx="0">
                    <c:v>4.6927837258753939</c:v>
                  </c:pt>
                  <c:pt idx="1">
                    <c:v>3.283134714049198</c:v>
                  </c:pt>
                  <c:pt idx="2">
                    <c:v>0.42604229618937967</c:v>
                  </c:pt>
                  <c:pt idx="3">
                    <c:v>2.0476657625288803</c:v>
                  </c:pt>
                  <c:pt idx="4">
                    <c:v>0.94107538299816762</c:v>
                  </c:pt>
                  <c:pt idx="5">
                    <c:v>2.9306368723922049</c:v>
                  </c:pt>
                  <c:pt idx="6">
                    <c:v>2.5988764863601239</c:v>
                  </c:pt>
                  <c:pt idx="7">
                    <c:v>1.8580914305828684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500'!$C$4:$C$13</c:f>
              <c:numCache>
                <c:formatCode>0.00</c:formatCode>
                <c:ptCount val="10"/>
                <c:pt idx="0" formatCode="General">
                  <c:v>430.10448066333129</c:v>
                </c:pt>
                <c:pt idx="1">
                  <c:v>431.97848804679802</c:v>
                </c:pt>
                <c:pt idx="2">
                  <c:v>442.53020861298432</c:v>
                </c:pt>
                <c:pt idx="3">
                  <c:v>450.40051412390466</c:v>
                </c:pt>
                <c:pt idx="4">
                  <c:v>455.91941049065434</c:v>
                </c:pt>
                <c:pt idx="5">
                  <c:v>467.81927448399261</c:v>
                </c:pt>
                <c:pt idx="6">
                  <c:v>471.839626159999</c:v>
                </c:pt>
                <c:pt idx="7">
                  <c:v>478.55223947190206</c:v>
                </c:pt>
                <c:pt idx="8">
                  <c:v>482.64501528211531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D-8644-AFC0-7C0C0A176C69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500'!$H$5:$H$13</c:f>
                <c:numCache>
                  <c:formatCode>General</c:formatCode>
                  <c:ptCount val="9"/>
                  <c:pt idx="0">
                    <c:v>0.59443120000000005</c:v>
                  </c:pt>
                  <c:pt idx="1">
                    <c:v>0.57324560000000002</c:v>
                  </c:pt>
                  <c:pt idx="2">
                    <c:v>3.98353191</c:v>
                  </c:pt>
                  <c:pt idx="3">
                    <c:v>4.5028594200000001</c:v>
                  </c:pt>
                  <c:pt idx="4">
                    <c:v>6.4843393100000002</c:v>
                  </c:pt>
                  <c:pt idx="5">
                    <c:v>9.3074931200000002</c:v>
                  </c:pt>
                  <c:pt idx="6">
                    <c:v>7.0290427299999996</c:v>
                  </c:pt>
                  <c:pt idx="7">
                    <c:v>6.9930369600000004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500'!$H$5:$H$13</c:f>
                <c:numCache>
                  <c:formatCode>General</c:formatCode>
                  <c:ptCount val="9"/>
                  <c:pt idx="0">
                    <c:v>0.59443120000000005</c:v>
                  </c:pt>
                  <c:pt idx="1">
                    <c:v>0.57324560000000002</c:v>
                  </c:pt>
                  <c:pt idx="2">
                    <c:v>3.98353191</c:v>
                  </c:pt>
                  <c:pt idx="3">
                    <c:v>4.5028594200000001</c:v>
                  </c:pt>
                  <c:pt idx="4">
                    <c:v>6.4843393100000002</c:v>
                  </c:pt>
                  <c:pt idx="5">
                    <c:v>9.3074931200000002</c:v>
                  </c:pt>
                  <c:pt idx="6">
                    <c:v>7.0290427299999996</c:v>
                  </c:pt>
                  <c:pt idx="7">
                    <c:v>6.9930369600000004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500'!$D$4:$D$13</c:f>
              <c:numCache>
                <c:formatCode>0.00</c:formatCode>
                <c:ptCount val="10"/>
                <c:pt idx="0" formatCode="General">
                  <c:v>423.40566345683936</c:v>
                </c:pt>
                <c:pt idx="1">
                  <c:v>426.35101279493097</c:v>
                </c:pt>
                <c:pt idx="2">
                  <c:v>427.68037424187315</c:v>
                </c:pt>
                <c:pt idx="3">
                  <c:v>441.26588106245134</c:v>
                </c:pt>
                <c:pt idx="4">
                  <c:v>443.45795666807544</c:v>
                </c:pt>
                <c:pt idx="5">
                  <c:v>450.54782489200034</c:v>
                </c:pt>
                <c:pt idx="6">
                  <c:v>458.12465455313531</c:v>
                </c:pt>
                <c:pt idx="7">
                  <c:v>469.37429622742735</c:v>
                </c:pt>
                <c:pt idx="8">
                  <c:v>477.92158263004632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3D-8644-AFC0-7C0C0A176C69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500'!$I$5:$I$13</c:f>
                <c:numCache>
                  <c:formatCode>General</c:formatCode>
                  <c:ptCount val="9"/>
                  <c:pt idx="0">
                    <c:v>2.4759433696868562</c:v>
                  </c:pt>
                  <c:pt idx="1">
                    <c:v>2.9245683185144018</c:v>
                  </c:pt>
                  <c:pt idx="2">
                    <c:v>3.1399189700574102</c:v>
                  </c:pt>
                  <c:pt idx="3">
                    <c:v>2.2446908528328469</c:v>
                  </c:pt>
                  <c:pt idx="4">
                    <c:v>2.3945087623469954</c:v>
                  </c:pt>
                  <c:pt idx="5">
                    <c:v>1.5468500651342496</c:v>
                  </c:pt>
                  <c:pt idx="6">
                    <c:v>0.67044909131005448</c:v>
                  </c:pt>
                  <c:pt idx="7">
                    <c:v>0.66716566668639421</c:v>
                  </c:pt>
                  <c:pt idx="8">
                    <c:v>2.3206228574046183E-14</c:v>
                  </c:pt>
                </c:numCache>
              </c:numRef>
            </c:plus>
            <c:minus>
              <c:numRef>
                <c:f>'B 500'!$I$5:$I$13</c:f>
                <c:numCache>
                  <c:formatCode>General</c:formatCode>
                  <c:ptCount val="9"/>
                  <c:pt idx="0">
                    <c:v>2.4759433696868562</c:v>
                  </c:pt>
                  <c:pt idx="1">
                    <c:v>2.9245683185144018</c:v>
                  </c:pt>
                  <c:pt idx="2">
                    <c:v>3.1399189700574102</c:v>
                  </c:pt>
                  <c:pt idx="3">
                    <c:v>2.2446908528328469</c:v>
                  </c:pt>
                  <c:pt idx="4">
                    <c:v>2.3945087623469954</c:v>
                  </c:pt>
                  <c:pt idx="5">
                    <c:v>1.5468500651342496</c:v>
                  </c:pt>
                  <c:pt idx="6">
                    <c:v>0.67044909131005448</c:v>
                  </c:pt>
                  <c:pt idx="7">
                    <c:v>0.66716566668639421</c:v>
                  </c:pt>
                  <c:pt idx="8">
                    <c:v>2.3206228574046183E-14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500'!$E$4:$E$13</c:f>
              <c:numCache>
                <c:formatCode>0.00</c:formatCode>
                <c:ptCount val="10"/>
                <c:pt idx="0" formatCode="General">
                  <c:v>472.08019030581568</c:v>
                </c:pt>
                <c:pt idx="1">
                  <c:v>475.14224156914952</c:v>
                </c:pt>
                <c:pt idx="2">
                  <c:v>479.61417143928816</c:v>
                </c:pt>
                <c:pt idx="3">
                  <c:v>483.20815308609525</c:v>
                </c:pt>
                <c:pt idx="4">
                  <c:v>487.33877823785434</c:v>
                </c:pt>
                <c:pt idx="5">
                  <c:v>490.19948281785082</c:v>
                </c:pt>
                <c:pt idx="6">
                  <c:v>491.80559404476304</c:v>
                </c:pt>
                <c:pt idx="7">
                  <c:v>495.73463994764529</c:v>
                </c:pt>
                <c:pt idx="8">
                  <c:v>497.93012121843049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3D-8644-AFC0-7C0C0A176C69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500'!$F$4:$F$13</c:f>
              <c:numCache>
                <c:formatCode>0.00</c:formatCode>
                <c:ptCount val="10"/>
                <c:pt idx="0" formatCode="General">
                  <c:v>499.99999999999994</c:v>
                </c:pt>
                <c:pt idx="1">
                  <c:v>499.99999999999994</c:v>
                </c:pt>
                <c:pt idx="2">
                  <c:v>499.99999999999994</c:v>
                </c:pt>
                <c:pt idx="3">
                  <c:v>499.99999999999994</c:v>
                </c:pt>
                <c:pt idx="4">
                  <c:v>499.99999999999994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499.99999999999994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3D-8644-AFC0-7C0C0A17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550"/>
          <c:min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2849493345556338"/>
          <c:y val="0.72916557305336838"/>
          <c:w val="0.62242539329153512"/>
          <c:h val="9.5487751531058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C5C-AA40-AB51-34206B52532E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1000'!$G$5:$G$13</c:f>
                <c:numCache>
                  <c:formatCode>General</c:formatCode>
                  <c:ptCount val="9"/>
                  <c:pt idx="0">
                    <c:v>2.2925365376151428</c:v>
                  </c:pt>
                  <c:pt idx="1">
                    <c:v>0.22785918493932772</c:v>
                  </c:pt>
                  <c:pt idx="2">
                    <c:v>3.9244794968906915</c:v>
                  </c:pt>
                  <c:pt idx="3">
                    <c:v>5.0125884333540531</c:v>
                  </c:pt>
                  <c:pt idx="4">
                    <c:v>1.9091270573569141</c:v>
                  </c:pt>
                  <c:pt idx="5">
                    <c:v>2.0230230584330253</c:v>
                  </c:pt>
                  <c:pt idx="6">
                    <c:v>2.238736990679699</c:v>
                  </c:pt>
                  <c:pt idx="7">
                    <c:v>6.106513058103185</c:v>
                  </c:pt>
                  <c:pt idx="8">
                    <c:v>4.6412457148092366E-14</c:v>
                  </c:pt>
                </c:numCache>
              </c:numRef>
            </c:plus>
            <c:minus>
              <c:numRef>
                <c:f>'B 1000'!$G$5:$G$13</c:f>
                <c:numCache>
                  <c:formatCode>General</c:formatCode>
                  <c:ptCount val="9"/>
                  <c:pt idx="0">
                    <c:v>2.2925365376151428</c:v>
                  </c:pt>
                  <c:pt idx="1">
                    <c:v>0.22785918493932772</c:v>
                  </c:pt>
                  <c:pt idx="2">
                    <c:v>3.9244794968906915</c:v>
                  </c:pt>
                  <c:pt idx="3">
                    <c:v>5.0125884333540531</c:v>
                  </c:pt>
                  <c:pt idx="4">
                    <c:v>1.9091270573569141</c:v>
                  </c:pt>
                  <c:pt idx="5">
                    <c:v>2.0230230584330253</c:v>
                  </c:pt>
                  <c:pt idx="6">
                    <c:v>2.238736990679699</c:v>
                  </c:pt>
                  <c:pt idx="7">
                    <c:v>6.106513058103185</c:v>
                  </c:pt>
                  <c:pt idx="8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1000'!$C$4:$C$13</c:f>
              <c:numCache>
                <c:formatCode>0.00</c:formatCode>
                <c:ptCount val="10"/>
                <c:pt idx="0" formatCode="General">
                  <c:v>931.72640552757309</c:v>
                </c:pt>
                <c:pt idx="1">
                  <c:v>934.72426036959303</c:v>
                </c:pt>
                <c:pt idx="2">
                  <c:v>940.75128271869528</c:v>
                </c:pt>
                <c:pt idx="3">
                  <c:v>946.38378176076537</c:v>
                </c:pt>
                <c:pt idx="4">
                  <c:v>954.11641997499271</c:v>
                </c:pt>
                <c:pt idx="5">
                  <c:v>960.23750496814307</c:v>
                </c:pt>
                <c:pt idx="6">
                  <c:v>964.30420941019759</c:v>
                </c:pt>
                <c:pt idx="7">
                  <c:v>977.94259644466001</c:v>
                </c:pt>
                <c:pt idx="8">
                  <c:v>988.43187937315281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2-E24D-A66A-5AED77D37F6A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1000'!$H$5:$H$13</c:f>
                <c:numCache>
                  <c:formatCode>General</c:formatCode>
                  <c:ptCount val="9"/>
                  <c:pt idx="0">
                    <c:v>1.534943969910743</c:v>
                  </c:pt>
                  <c:pt idx="1">
                    <c:v>1.9144075936671703</c:v>
                  </c:pt>
                  <c:pt idx="2">
                    <c:v>2.7251318343383604</c:v>
                  </c:pt>
                  <c:pt idx="3">
                    <c:v>3.8737099132123682</c:v>
                  </c:pt>
                  <c:pt idx="4">
                    <c:v>5.3911330782039775</c:v>
                  </c:pt>
                  <c:pt idx="5">
                    <c:v>4.3729510635441162</c:v>
                  </c:pt>
                  <c:pt idx="6">
                    <c:v>4.3013577625213166</c:v>
                  </c:pt>
                  <c:pt idx="7">
                    <c:v>0.75101282676775416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1000'!$H$5:$H$13</c:f>
                <c:numCache>
                  <c:formatCode>General</c:formatCode>
                  <c:ptCount val="9"/>
                  <c:pt idx="0">
                    <c:v>1.534943969910743</c:v>
                  </c:pt>
                  <c:pt idx="1">
                    <c:v>1.9144075936671703</c:v>
                  </c:pt>
                  <c:pt idx="2">
                    <c:v>2.7251318343383604</c:v>
                  </c:pt>
                  <c:pt idx="3">
                    <c:v>3.8737099132123682</c:v>
                  </c:pt>
                  <c:pt idx="4">
                    <c:v>5.3911330782039775</c:v>
                  </c:pt>
                  <c:pt idx="5">
                    <c:v>4.3729510635441162</c:v>
                  </c:pt>
                  <c:pt idx="6">
                    <c:v>4.3013577625213166</c:v>
                  </c:pt>
                  <c:pt idx="7">
                    <c:v>0.75101282676775416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1000'!$D$4:$D$13</c:f>
              <c:numCache>
                <c:formatCode>0.00</c:formatCode>
                <c:ptCount val="10"/>
                <c:pt idx="0" formatCode="General">
                  <c:v>927.07106604840681</c:v>
                </c:pt>
                <c:pt idx="1">
                  <c:v>931.01249711478238</c:v>
                </c:pt>
                <c:pt idx="2">
                  <c:v>933.84265073144491</c:v>
                </c:pt>
                <c:pt idx="3">
                  <c:v>939.59238825164505</c:v>
                </c:pt>
                <c:pt idx="4">
                  <c:v>950.59904732465202</c:v>
                </c:pt>
                <c:pt idx="5">
                  <c:v>958.2297981109981</c:v>
                </c:pt>
                <c:pt idx="6">
                  <c:v>964.26234493341826</c:v>
                </c:pt>
                <c:pt idx="7">
                  <c:v>967.10167376106199</c:v>
                </c:pt>
                <c:pt idx="8">
                  <c:v>979.826634289955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C2-E24D-A66A-5AED77D37F6A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1000'!$I$5:$I$13</c:f>
                <c:numCache>
                  <c:formatCode>General</c:formatCode>
                  <c:ptCount val="9"/>
                  <c:pt idx="0">
                    <c:v>4.8098659676611311</c:v>
                  </c:pt>
                  <c:pt idx="1">
                    <c:v>3.1308130377229459</c:v>
                  </c:pt>
                  <c:pt idx="2">
                    <c:v>1.9363944630425172</c:v>
                  </c:pt>
                  <c:pt idx="3">
                    <c:v>1.6713740613528185</c:v>
                  </c:pt>
                  <c:pt idx="4">
                    <c:v>0.55609432468506892</c:v>
                  </c:pt>
                  <c:pt idx="5">
                    <c:v>7.5212595491926351</c:v>
                  </c:pt>
                  <c:pt idx="6">
                    <c:v>0.5914594273660192</c:v>
                  </c:pt>
                  <c:pt idx="7">
                    <c:v>0.6095720717574229</c:v>
                  </c:pt>
                  <c:pt idx="8">
                    <c:v>4.6412457148092366E-14</c:v>
                  </c:pt>
                </c:numCache>
              </c:numRef>
            </c:plus>
            <c:minus>
              <c:numRef>
                <c:f>'B 1000'!$I$5:$I$13</c:f>
                <c:numCache>
                  <c:formatCode>General</c:formatCode>
                  <c:ptCount val="9"/>
                  <c:pt idx="0">
                    <c:v>4.8098659676611311</c:v>
                  </c:pt>
                  <c:pt idx="1">
                    <c:v>3.1308130377229459</c:v>
                  </c:pt>
                  <c:pt idx="2">
                    <c:v>1.9363944630425172</c:v>
                  </c:pt>
                  <c:pt idx="3">
                    <c:v>1.6713740613528185</c:v>
                  </c:pt>
                  <c:pt idx="4">
                    <c:v>0.55609432468506892</c:v>
                  </c:pt>
                  <c:pt idx="5">
                    <c:v>7.5212595491926351</c:v>
                  </c:pt>
                  <c:pt idx="6">
                    <c:v>0.5914594273660192</c:v>
                  </c:pt>
                  <c:pt idx="7">
                    <c:v>0.6095720717574229</c:v>
                  </c:pt>
                  <c:pt idx="8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1000'!$E$4:$E$13</c:f>
              <c:numCache>
                <c:formatCode>0.00</c:formatCode>
                <c:ptCount val="10"/>
                <c:pt idx="0" formatCode="General">
                  <c:v>960.6053968017394</c:v>
                </c:pt>
                <c:pt idx="1">
                  <c:v>963.6055015722917</c:v>
                </c:pt>
                <c:pt idx="2">
                  <c:v>968.97926220825263</c:v>
                </c:pt>
                <c:pt idx="3">
                  <c:v>973.21697973500898</c:v>
                </c:pt>
                <c:pt idx="4">
                  <c:v>974.0710624648267</c:v>
                </c:pt>
                <c:pt idx="5">
                  <c:v>981.45145582711575</c:v>
                </c:pt>
                <c:pt idx="6">
                  <c:v>985.35646448190334</c:v>
                </c:pt>
                <c:pt idx="7">
                  <c:v>996.92844724070994</c:v>
                </c:pt>
                <c:pt idx="8">
                  <c:v>998.40620910043663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C2-E24D-A66A-5AED77D37F6A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1000'!$F$4:$F$13</c:f>
              <c:numCache>
                <c:formatCode>General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C2-E24D-A66A-5AED77D3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523090019153011"/>
          <c:y val="0.68749890638670175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152400</xdr:colOff>
      <xdr:row>34</xdr:row>
      <xdr:rowOff>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5930900" y="6908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126480" y="71323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𝐶_0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−𝐶_𝑒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789940</xdr:colOff>
      <xdr:row>34</xdr:row>
      <xdr:rowOff>0</xdr:rowOff>
    </xdr:from>
    <xdr:to>
      <xdr:col>8</xdr:col>
      <xdr:colOff>322580</xdr:colOff>
      <xdr:row>34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152400</xdr:colOff>
      <xdr:row>34</xdr:row>
      <xdr:rowOff>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5930900" y="6908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126480" y="71323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𝐶_0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−𝐶_𝑒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152400</xdr:colOff>
      <xdr:row>34</xdr:row>
      <xdr:rowOff>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5930900" y="6908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126480" y="71323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𝐶_0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−𝐶_𝑒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"/>
  <sheetViews>
    <sheetView tabSelected="1" topLeftCell="B4" zoomScaleNormal="100" workbookViewId="0">
      <selection activeCell="G4" sqref="G4:G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>
        <v>9.4285562337963906</v>
      </c>
      <c r="D4">
        <v>12.900642955957116</v>
      </c>
      <c r="E4">
        <v>17.497852915987259</v>
      </c>
      <c r="F4" s="6">
        <v>20</v>
      </c>
      <c r="G4" s="1">
        <v>0.67953633174546713</v>
      </c>
      <c r="H4" s="1">
        <v>0.35050385185497096</v>
      </c>
      <c r="I4" s="1">
        <v>0.55937221156060635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>
        <v>10.042620373810671</v>
      </c>
      <c r="D5">
        <v>13.366080690874</v>
      </c>
      <c r="E5">
        <v>17.743945901182066</v>
      </c>
      <c r="F5" s="6">
        <v>20</v>
      </c>
      <c r="G5" s="6">
        <v>0.78797419987606232</v>
      </c>
      <c r="H5" s="6">
        <v>0.28043794405755967</v>
      </c>
      <c r="I5" s="7">
        <v>0.48510768453512176</v>
      </c>
      <c r="J5" s="6">
        <v>0</v>
      </c>
      <c r="K5" s="3">
        <f>100-((C5*100)/1000)</f>
        <v>98.995737962618932</v>
      </c>
      <c r="L5" s="3">
        <f t="shared" ref="L5:N10" si="0">100-((D5*100)/1000)</f>
        <v>98.663391930912596</v>
      </c>
      <c r="M5" s="3">
        <f t="shared" si="0"/>
        <v>98.225605409881794</v>
      </c>
      <c r="N5" s="3">
        <f t="shared" si="0"/>
        <v>98</v>
      </c>
    </row>
    <row r="6" spans="2:14" x14ac:dyDescent="0.2">
      <c r="B6" s="2">
        <v>48</v>
      </c>
      <c r="C6">
        <v>11.583258394056218</v>
      </c>
      <c r="D6">
        <v>14.113642933086055</v>
      </c>
      <c r="E6">
        <v>18.133661978901589</v>
      </c>
      <c r="F6" s="6">
        <v>20</v>
      </c>
      <c r="G6" s="6">
        <v>0.26115915331333367</v>
      </c>
      <c r="H6" s="6">
        <v>0.7825943805241079</v>
      </c>
      <c r="I6" s="7">
        <v>0.31989360595183014</v>
      </c>
      <c r="J6" s="6">
        <v>0</v>
      </c>
      <c r="K6" s="3">
        <f>100-((C6*100)/1000)</f>
        <v>98.84167416059438</v>
      </c>
      <c r="L6" s="3">
        <f t="shared" si="0"/>
        <v>98.588635706691392</v>
      </c>
      <c r="M6" s="3">
        <f t="shared" si="0"/>
        <v>98.186633802109839</v>
      </c>
      <c r="N6" s="3">
        <f t="shared" si="0"/>
        <v>98</v>
      </c>
    </row>
    <row r="7" spans="2:14" x14ac:dyDescent="0.2">
      <c r="B7" s="2">
        <v>24</v>
      </c>
      <c r="C7">
        <v>13.3655447410748</v>
      </c>
      <c r="D7">
        <v>15.2355776746763</v>
      </c>
      <c r="E7">
        <v>18.398347127341168</v>
      </c>
      <c r="F7" s="6">
        <v>20</v>
      </c>
      <c r="G7" s="6">
        <v>0.1432584494699935</v>
      </c>
      <c r="H7" s="6">
        <v>0.59636472849802113</v>
      </c>
      <c r="I7" s="7">
        <v>0.21212126093903486</v>
      </c>
      <c r="J7" s="6">
        <v>0</v>
      </c>
      <c r="K7" s="3">
        <f t="shared" ref="K7:K10" si="1">100-((C7*100)/1000)</f>
        <v>98.663445525892513</v>
      </c>
      <c r="L7" s="3">
        <f t="shared" si="0"/>
        <v>98.476442232532364</v>
      </c>
      <c r="M7" s="3">
        <f t="shared" si="0"/>
        <v>98.160165287265883</v>
      </c>
      <c r="N7" s="3">
        <f t="shared" si="0"/>
        <v>98</v>
      </c>
    </row>
    <row r="8" spans="2:14" x14ac:dyDescent="0.2">
      <c r="B8" s="2">
        <v>8</v>
      </c>
      <c r="C8">
        <v>16.047886913671032</v>
      </c>
      <c r="D8">
        <v>15.742713032067201</v>
      </c>
      <c r="E8">
        <v>18.758074441158289</v>
      </c>
      <c r="F8" s="6">
        <v>20</v>
      </c>
      <c r="G8" s="6">
        <v>0.20354748820355528</v>
      </c>
      <c r="H8" s="6">
        <v>0.54244705560822826</v>
      </c>
      <c r="I8" s="7">
        <v>0.11779581928780708</v>
      </c>
      <c r="J8" s="6">
        <v>0</v>
      </c>
      <c r="K8" s="3">
        <f t="shared" si="1"/>
        <v>98.395211308632895</v>
      </c>
      <c r="L8" s="3">
        <f t="shared" si="0"/>
        <v>98.425728696793286</v>
      </c>
      <c r="M8" s="3">
        <f t="shared" si="0"/>
        <v>98.124192555884164</v>
      </c>
      <c r="N8" s="3">
        <f t="shared" si="0"/>
        <v>98</v>
      </c>
    </row>
    <row r="9" spans="2:14" x14ac:dyDescent="0.2">
      <c r="B9" s="2">
        <v>4</v>
      </c>
      <c r="C9">
        <v>16.564241926662234</v>
      </c>
      <c r="D9">
        <v>17.45280568271939</v>
      </c>
      <c r="E9">
        <v>19.425508121134712</v>
      </c>
      <c r="F9" s="6">
        <v>20</v>
      </c>
      <c r="G9" s="7">
        <v>0.20498153149835771</v>
      </c>
      <c r="H9" s="7">
        <v>0.39825734338878022</v>
      </c>
      <c r="I9" s="7">
        <v>3.7857074072050086E-2</v>
      </c>
      <c r="J9" s="6">
        <v>0</v>
      </c>
      <c r="K9" s="3">
        <f t="shared" si="1"/>
        <v>98.343575807333778</v>
      </c>
      <c r="L9" s="3">
        <f t="shared" si="0"/>
        <v>98.254719431728063</v>
      </c>
      <c r="M9" s="3">
        <f t="shared" si="0"/>
        <v>98.057449187886533</v>
      </c>
      <c r="N9" s="3">
        <f t="shared" si="0"/>
        <v>98</v>
      </c>
    </row>
    <row r="10" spans="2:14" x14ac:dyDescent="0.2">
      <c r="B10" s="2">
        <v>2</v>
      </c>
      <c r="C10">
        <v>17.383606541380065</v>
      </c>
      <c r="D10">
        <v>18.336688916630802</v>
      </c>
      <c r="E10">
        <v>19.558585675530626</v>
      </c>
      <c r="F10" s="6">
        <v>20</v>
      </c>
      <c r="G10" s="7">
        <v>0.10968237447436895</v>
      </c>
      <c r="H10" s="7">
        <v>0.12855332329045138</v>
      </c>
      <c r="I10" s="7">
        <v>7.3352329477469919E-2</v>
      </c>
      <c r="J10" s="6">
        <v>0</v>
      </c>
      <c r="K10" s="3">
        <f t="shared" si="1"/>
        <v>98.261639345861994</v>
      </c>
      <c r="L10" s="3">
        <f t="shared" si="0"/>
        <v>98.166331108336919</v>
      </c>
      <c r="M10" s="3">
        <f t="shared" si="0"/>
        <v>98.044141432446935</v>
      </c>
      <c r="N10" s="3">
        <f t="shared" si="0"/>
        <v>98</v>
      </c>
    </row>
    <row r="11" spans="2:14" x14ac:dyDescent="0.2">
      <c r="B11" s="2">
        <v>1</v>
      </c>
      <c r="C11">
        <v>18.033172870107236</v>
      </c>
      <c r="D11">
        <v>18.776169361981264</v>
      </c>
      <c r="E11">
        <v>19.736875713668333</v>
      </c>
      <c r="F11" s="6">
        <v>20</v>
      </c>
      <c r="G11" s="7">
        <v>0.1543476015399077</v>
      </c>
      <c r="H11" s="7">
        <v>0.19744720155609205</v>
      </c>
      <c r="I11" s="7">
        <v>6.771461588724996E-2</v>
      </c>
      <c r="J11" s="6">
        <v>0</v>
      </c>
    </row>
    <row r="12" spans="2:14" x14ac:dyDescent="0.2">
      <c r="B12" s="2">
        <v>0.5</v>
      </c>
      <c r="C12">
        <v>19.128774193813232</v>
      </c>
      <c r="D12">
        <v>19.532953842289441</v>
      </c>
      <c r="E12">
        <v>19.875288053997632</v>
      </c>
      <c r="F12" s="6">
        <v>20</v>
      </c>
      <c r="G12" s="7">
        <v>0.16404847880266393</v>
      </c>
      <c r="H12" s="7">
        <v>0.18312553120152059</v>
      </c>
      <c r="I12" s="7">
        <v>5.3245794132299636E-2</v>
      </c>
      <c r="J12" s="6">
        <v>0</v>
      </c>
    </row>
    <row r="13" spans="2:14" x14ac:dyDescent="0.2">
      <c r="B13" s="2">
        <v>0</v>
      </c>
      <c r="C13">
        <v>20</v>
      </c>
      <c r="D13">
        <v>20</v>
      </c>
      <c r="E13">
        <v>20</v>
      </c>
      <c r="F13" s="6">
        <v>20</v>
      </c>
      <c r="G13" s="7">
        <v>0</v>
      </c>
      <c r="H13" s="7">
        <v>0</v>
      </c>
      <c r="I13" s="7">
        <v>2.0511601988091351E-15</v>
      </c>
      <c r="J13" s="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"/>
  <sheetViews>
    <sheetView topLeftCell="B4" zoomScaleNormal="100" workbookViewId="0">
      <selection activeCell="G4" sqref="G4:G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78.308693180760727</v>
      </c>
      <c r="D4" s="1">
        <v>78.5751015643161</v>
      </c>
      <c r="E4" s="1">
        <v>93.3369655591369</v>
      </c>
      <c r="F4" s="1">
        <v>100</v>
      </c>
      <c r="G4" s="1">
        <v>0.41487713447038738</v>
      </c>
      <c r="H4" s="1">
        <v>0.19972093423975984</v>
      </c>
      <c r="I4" s="1">
        <v>0.400768086750528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4">
        <v>79.973910630823568</v>
      </c>
      <c r="D5" s="4">
        <v>80.944957214275334</v>
      </c>
      <c r="E5" s="4">
        <v>94.02882804843567</v>
      </c>
      <c r="F5" s="4">
        <v>100</v>
      </c>
      <c r="G5" s="7">
        <v>0.48966685326042242</v>
      </c>
      <c r="H5" s="7">
        <v>1.5292997095030008</v>
      </c>
      <c r="I5" s="7">
        <v>9.1801774238372394E-2</v>
      </c>
      <c r="J5" s="7">
        <v>0</v>
      </c>
      <c r="K5" s="3">
        <f>100-((C5*100)/1000)</f>
        <v>92.002608936917639</v>
      </c>
      <c r="L5" s="3">
        <f t="shared" ref="L5:N10" si="0">100-((D5*100)/1000)</f>
        <v>91.905504278572465</v>
      </c>
      <c r="M5" s="3">
        <f t="shared" si="0"/>
        <v>90.597117195156429</v>
      </c>
      <c r="N5" s="3">
        <f t="shared" si="0"/>
        <v>90</v>
      </c>
    </row>
    <row r="6" spans="2:14" x14ac:dyDescent="0.2">
      <c r="B6" s="2">
        <v>48</v>
      </c>
      <c r="C6" s="4">
        <v>81.163947651493274</v>
      </c>
      <c r="D6" s="4">
        <v>85.785528202308925</v>
      </c>
      <c r="E6" s="4">
        <v>94.582759010747324</v>
      </c>
      <c r="F6" s="4">
        <v>100</v>
      </c>
      <c r="G6" s="7">
        <v>0.56783471905650096</v>
      </c>
      <c r="H6" s="7">
        <v>1.8871168282691806</v>
      </c>
      <c r="I6" s="7">
        <v>0.18719362940921955</v>
      </c>
      <c r="J6" s="7">
        <v>0</v>
      </c>
      <c r="K6" s="3">
        <f>100-((C6*100)/1000)</f>
        <v>91.883605234850677</v>
      </c>
      <c r="L6" s="3">
        <f t="shared" si="0"/>
        <v>91.421447179769103</v>
      </c>
      <c r="M6" s="3">
        <f t="shared" si="0"/>
        <v>90.541724098925272</v>
      </c>
      <c r="N6" s="3">
        <f t="shared" si="0"/>
        <v>90</v>
      </c>
    </row>
    <row r="7" spans="2:14" x14ac:dyDescent="0.2">
      <c r="B7" s="2">
        <v>24</v>
      </c>
      <c r="C7" s="4">
        <v>84.364891639760842</v>
      </c>
      <c r="D7" s="4">
        <v>90.130992685009304</v>
      </c>
      <c r="E7" s="4">
        <v>95.190525318715331</v>
      </c>
      <c r="F7" s="4">
        <v>100</v>
      </c>
      <c r="G7" s="7">
        <v>1.1684383202160089</v>
      </c>
      <c r="H7" s="7">
        <v>2.8748388858899143</v>
      </c>
      <c r="I7" s="7">
        <v>7.4447743418432258E-2</v>
      </c>
      <c r="J7" s="7">
        <v>0</v>
      </c>
      <c r="K7" s="3">
        <f t="shared" ref="K7:K10" si="1">100-((C7*100)/1000)</f>
        <v>91.563510836023909</v>
      </c>
      <c r="L7" s="3">
        <f t="shared" si="0"/>
        <v>90.986900731499077</v>
      </c>
      <c r="M7" s="3">
        <f t="shared" si="0"/>
        <v>90.480947468128463</v>
      </c>
      <c r="N7" s="3">
        <f t="shared" si="0"/>
        <v>90</v>
      </c>
    </row>
    <row r="8" spans="2:14" x14ac:dyDescent="0.2">
      <c r="B8" s="2">
        <v>8</v>
      </c>
      <c r="C8" s="4">
        <v>88.199793254623998</v>
      </c>
      <c r="D8" s="4">
        <v>91.880338511911077</v>
      </c>
      <c r="E8" s="4">
        <v>95.935757088365492</v>
      </c>
      <c r="F8" s="4">
        <v>100</v>
      </c>
      <c r="G8" s="7">
        <v>1.8959165193935379</v>
      </c>
      <c r="H8" s="7">
        <v>2.3231894161775042</v>
      </c>
      <c r="I8" s="7">
        <v>0.20717096712310859</v>
      </c>
      <c r="J8" s="7">
        <v>0</v>
      </c>
      <c r="K8" s="3">
        <f t="shared" si="1"/>
        <v>91.180020674537602</v>
      </c>
      <c r="L8" s="3">
        <f t="shared" si="0"/>
        <v>90.811966148808892</v>
      </c>
      <c r="M8" s="3">
        <f t="shared" si="0"/>
        <v>90.406424291163447</v>
      </c>
      <c r="N8" s="3">
        <f t="shared" si="0"/>
        <v>90</v>
      </c>
    </row>
    <row r="9" spans="2:14" x14ac:dyDescent="0.2">
      <c r="B9" s="2">
        <v>4</v>
      </c>
      <c r="C9" s="4">
        <v>89.472178972645949</v>
      </c>
      <c r="D9" s="4">
        <v>94.294130407951613</v>
      </c>
      <c r="E9" s="4">
        <v>96.24656911620967</v>
      </c>
      <c r="F9" s="4">
        <v>100</v>
      </c>
      <c r="G9" s="7">
        <v>1.6759757115956317</v>
      </c>
      <c r="H9" s="7">
        <v>1.7333366451781782</v>
      </c>
      <c r="I9" s="7">
        <v>0.16443115449295415</v>
      </c>
      <c r="J9" s="7">
        <v>0</v>
      </c>
      <c r="K9" s="3">
        <f t="shared" si="1"/>
        <v>91.052782102735407</v>
      </c>
      <c r="L9" s="3">
        <f t="shared" si="0"/>
        <v>90.570586959204832</v>
      </c>
      <c r="M9" s="3">
        <f t="shared" si="0"/>
        <v>90.375343088379026</v>
      </c>
      <c r="N9" s="3">
        <f t="shared" si="0"/>
        <v>90</v>
      </c>
    </row>
    <row r="10" spans="2:14" x14ac:dyDescent="0.2">
      <c r="B10" s="2">
        <v>2</v>
      </c>
      <c r="C10" s="4">
        <v>95.415311874852364</v>
      </c>
      <c r="D10" s="4">
        <v>96.344314407980434</v>
      </c>
      <c r="E10" s="4">
        <v>96.656730318851999</v>
      </c>
      <c r="F10" s="4">
        <v>100</v>
      </c>
      <c r="G10" s="7">
        <v>0.62205360654879149</v>
      </c>
      <c r="H10" s="7">
        <v>0.67441983196674138</v>
      </c>
      <c r="I10" s="7">
        <v>0.15826692981998491</v>
      </c>
      <c r="J10" s="7">
        <v>0</v>
      </c>
      <c r="K10" s="3">
        <f t="shared" si="1"/>
        <v>90.458468812514766</v>
      </c>
      <c r="L10" s="3">
        <f t="shared" si="0"/>
        <v>90.365568559201961</v>
      </c>
      <c r="M10" s="3">
        <f t="shared" si="0"/>
        <v>90.334326968114794</v>
      </c>
      <c r="N10" s="3">
        <f t="shared" si="0"/>
        <v>90</v>
      </c>
    </row>
    <row r="11" spans="2:14" x14ac:dyDescent="0.2">
      <c r="B11" s="2">
        <v>1</v>
      </c>
      <c r="C11" s="4">
        <v>97.641522642605423</v>
      </c>
      <c r="D11" s="4">
        <v>96.987746658419823</v>
      </c>
      <c r="E11" s="4">
        <v>97.650941722693162</v>
      </c>
      <c r="F11" s="4">
        <v>100</v>
      </c>
      <c r="G11" s="7">
        <v>0.26760618518690243</v>
      </c>
      <c r="H11" s="7">
        <v>0.4604794619431794</v>
      </c>
      <c r="I11" s="7">
        <v>0.21151123265825336</v>
      </c>
      <c r="J11" s="7">
        <v>0</v>
      </c>
    </row>
    <row r="12" spans="2:14" x14ac:dyDescent="0.2">
      <c r="B12" s="2">
        <v>0.5</v>
      </c>
      <c r="C12" s="4">
        <v>99.355263290666628</v>
      </c>
      <c r="D12" s="4">
        <v>98.49918798693345</v>
      </c>
      <c r="E12" s="4">
        <v>98.601824535841317</v>
      </c>
      <c r="F12" s="4">
        <v>100</v>
      </c>
      <c r="G12" s="7">
        <v>0.32367380797246237</v>
      </c>
      <c r="H12" s="7">
        <v>0.287699815707745</v>
      </c>
      <c r="I12" s="7">
        <v>0.16705213137980915</v>
      </c>
      <c r="J12" s="7">
        <v>0</v>
      </c>
    </row>
    <row r="13" spans="2:14" x14ac:dyDescent="0.2">
      <c r="B13" s="2">
        <v>0</v>
      </c>
      <c r="C13" s="4">
        <v>100</v>
      </c>
      <c r="D13" s="4">
        <v>100</v>
      </c>
      <c r="E13" s="4">
        <v>100</v>
      </c>
      <c r="F13" s="4">
        <v>100</v>
      </c>
      <c r="G13" s="7">
        <v>0</v>
      </c>
      <c r="H13" s="7">
        <v>8.2046407952365405E-15</v>
      </c>
      <c r="I13" s="7">
        <v>5.8015571435115458E-15</v>
      </c>
      <c r="J13" s="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3"/>
  <sheetViews>
    <sheetView topLeftCell="B11" zoomScaleNormal="100" workbookViewId="0">
      <selection activeCell="G4" sqref="G4:G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430.10448066333129</v>
      </c>
      <c r="D4" s="1">
        <v>423.40566345683936</v>
      </c>
      <c r="E4" s="1">
        <v>472.08019030581568</v>
      </c>
      <c r="F4" s="1">
        <v>499.99999999999994</v>
      </c>
      <c r="G4" s="1">
        <v>5.0880291153858384</v>
      </c>
      <c r="H4" s="12">
        <v>0.73209815</v>
      </c>
      <c r="I4" s="1">
        <v>1.5857724464072631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6">
        <v>431.97848804679802</v>
      </c>
      <c r="D5" s="6">
        <v>426.35101279493097</v>
      </c>
      <c r="E5" s="6">
        <v>475.14224156914952</v>
      </c>
      <c r="F5" s="6">
        <v>499.99999999999994</v>
      </c>
      <c r="G5" s="7">
        <v>4.6927837258753939</v>
      </c>
      <c r="H5" s="12">
        <v>0.59443120000000005</v>
      </c>
      <c r="I5" s="7">
        <v>2.4759433696868562</v>
      </c>
      <c r="J5" s="7">
        <v>0</v>
      </c>
      <c r="K5" s="3">
        <f>100-((C5*100)/1000)</f>
        <v>56.802151195320199</v>
      </c>
      <c r="L5" s="3">
        <f t="shared" ref="L5:N10" si="0">100-((D5*100)/1000)</f>
        <v>57.364898720506908</v>
      </c>
      <c r="M5" s="3">
        <f t="shared" si="0"/>
        <v>52.485775843085051</v>
      </c>
      <c r="N5" s="3">
        <f t="shared" si="0"/>
        <v>50.000000000000007</v>
      </c>
    </row>
    <row r="6" spans="2:14" x14ac:dyDescent="0.2">
      <c r="B6" s="2">
        <v>48</v>
      </c>
      <c r="C6" s="6">
        <v>442.53020861298432</v>
      </c>
      <c r="D6" s="6">
        <v>427.68037424187315</v>
      </c>
      <c r="E6" s="6">
        <v>479.61417143928816</v>
      </c>
      <c r="F6" s="6">
        <v>499.99999999999994</v>
      </c>
      <c r="G6" s="7">
        <v>3.283134714049198</v>
      </c>
      <c r="H6" s="12">
        <v>0.57324560000000002</v>
      </c>
      <c r="I6" s="7">
        <v>2.9245683185144018</v>
      </c>
      <c r="J6" s="7">
        <v>0</v>
      </c>
      <c r="K6" s="3">
        <f>100-((C6*100)/1000)</f>
        <v>55.746979138701562</v>
      </c>
      <c r="L6" s="3">
        <f t="shared" si="0"/>
        <v>57.231962575812688</v>
      </c>
      <c r="M6" s="3">
        <f t="shared" si="0"/>
        <v>52.03858285607118</v>
      </c>
      <c r="N6" s="3">
        <f t="shared" si="0"/>
        <v>50.000000000000007</v>
      </c>
    </row>
    <row r="7" spans="2:14" x14ac:dyDescent="0.2">
      <c r="B7" s="2">
        <v>24</v>
      </c>
      <c r="C7" s="6">
        <v>450.40051412390466</v>
      </c>
      <c r="D7" s="6">
        <v>441.26588106245134</v>
      </c>
      <c r="E7" s="6">
        <v>483.20815308609525</v>
      </c>
      <c r="F7" s="6">
        <v>499.99999999999994</v>
      </c>
      <c r="G7" s="7">
        <v>0.42604229618937967</v>
      </c>
      <c r="H7" s="12">
        <v>3.98353191</v>
      </c>
      <c r="I7" s="7">
        <v>3.1399189700574102</v>
      </c>
      <c r="J7" s="7">
        <v>0</v>
      </c>
      <c r="K7" s="3">
        <f t="shared" ref="K7:K10" si="1">100-((C7*100)/1000)</f>
        <v>54.959948587609532</v>
      </c>
      <c r="L7" s="3">
        <f t="shared" si="0"/>
        <v>55.873411893754863</v>
      </c>
      <c r="M7" s="3">
        <f t="shared" si="0"/>
        <v>51.679184691390475</v>
      </c>
      <c r="N7" s="3">
        <f t="shared" si="0"/>
        <v>50.000000000000007</v>
      </c>
    </row>
    <row r="8" spans="2:14" x14ac:dyDescent="0.2">
      <c r="B8" s="2">
        <v>8</v>
      </c>
      <c r="C8" s="6">
        <v>455.91941049065434</v>
      </c>
      <c r="D8" s="6">
        <v>443.45795666807544</v>
      </c>
      <c r="E8" s="6">
        <v>487.33877823785434</v>
      </c>
      <c r="F8" s="6">
        <v>499.99999999999994</v>
      </c>
      <c r="G8" s="7">
        <v>2.0476657625288803</v>
      </c>
      <c r="H8" s="12">
        <v>4.5028594200000001</v>
      </c>
      <c r="I8" s="7">
        <v>2.2446908528328469</v>
      </c>
      <c r="J8" s="7">
        <v>0</v>
      </c>
      <c r="K8" s="3">
        <f t="shared" si="1"/>
        <v>54.408058950934567</v>
      </c>
      <c r="L8" s="3">
        <f t="shared" si="0"/>
        <v>55.65420433319246</v>
      </c>
      <c r="M8" s="3">
        <f t="shared" si="0"/>
        <v>51.266122176214566</v>
      </c>
      <c r="N8" s="3">
        <f t="shared" si="0"/>
        <v>50.000000000000007</v>
      </c>
    </row>
    <row r="9" spans="2:14" x14ac:dyDescent="0.2">
      <c r="B9" s="2">
        <v>4</v>
      </c>
      <c r="C9" s="6">
        <v>467.81927448399261</v>
      </c>
      <c r="D9" s="6">
        <v>450.54782489200034</v>
      </c>
      <c r="E9" s="6">
        <v>490.19948281785082</v>
      </c>
      <c r="F9" s="6">
        <v>499.99999999999994</v>
      </c>
      <c r="G9" s="7">
        <v>0.94107538299816762</v>
      </c>
      <c r="H9" s="12">
        <v>6.4843393100000002</v>
      </c>
      <c r="I9" s="7">
        <v>2.3945087623469954</v>
      </c>
      <c r="J9" s="7">
        <v>0</v>
      </c>
      <c r="K9" s="3">
        <f t="shared" si="1"/>
        <v>53.218072551600734</v>
      </c>
      <c r="L9" s="3">
        <f t="shared" si="0"/>
        <v>54.945217510799964</v>
      </c>
      <c r="M9" s="3">
        <f t="shared" si="0"/>
        <v>50.980051718214916</v>
      </c>
      <c r="N9" s="3">
        <f t="shared" si="0"/>
        <v>50.000000000000007</v>
      </c>
    </row>
    <row r="10" spans="2:14" x14ac:dyDescent="0.2">
      <c r="B10" s="2">
        <v>2</v>
      </c>
      <c r="C10" s="6">
        <v>471.839626159999</v>
      </c>
      <c r="D10" s="6">
        <v>458.12465455313531</v>
      </c>
      <c r="E10" s="6">
        <v>491.80559404476304</v>
      </c>
      <c r="F10" s="6">
        <v>499.99999999999994</v>
      </c>
      <c r="G10" s="7">
        <v>2.9306368723922049</v>
      </c>
      <c r="H10" s="12">
        <v>9.3074931200000002</v>
      </c>
      <c r="I10" s="7">
        <v>1.5468500651342496</v>
      </c>
      <c r="J10" s="7">
        <v>0</v>
      </c>
      <c r="K10" s="3">
        <f t="shared" si="1"/>
        <v>52.816037384000097</v>
      </c>
      <c r="L10" s="3">
        <f t="shared" si="0"/>
        <v>54.187534544686464</v>
      </c>
      <c r="M10" s="3">
        <f t="shared" si="0"/>
        <v>50.819440595523695</v>
      </c>
      <c r="N10" s="3">
        <f t="shared" si="0"/>
        <v>50.000000000000007</v>
      </c>
    </row>
    <row r="11" spans="2:14" x14ac:dyDescent="0.2">
      <c r="B11" s="2">
        <v>1</v>
      </c>
      <c r="C11" s="6">
        <v>478.55223947190206</v>
      </c>
      <c r="D11" s="6">
        <v>469.37429622742735</v>
      </c>
      <c r="E11" s="6">
        <v>495.73463994764529</v>
      </c>
      <c r="F11" s="6">
        <v>499.99999999999994</v>
      </c>
      <c r="G11" s="7">
        <v>2.5988764863601239</v>
      </c>
      <c r="H11" s="12">
        <v>7.0290427299999996</v>
      </c>
      <c r="I11" s="7">
        <v>0.67044909131005448</v>
      </c>
      <c r="J11" s="7">
        <v>0</v>
      </c>
    </row>
    <row r="12" spans="2:14" x14ac:dyDescent="0.2">
      <c r="B12" s="2">
        <v>0.5</v>
      </c>
      <c r="C12" s="6">
        <v>482.64501528211531</v>
      </c>
      <c r="D12" s="6">
        <v>477.92158263004632</v>
      </c>
      <c r="E12" s="6">
        <v>497.93012121843049</v>
      </c>
      <c r="F12" s="6">
        <v>499.99999999999994</v>
      </c>
      <c r="G12" s="7">
        <v>1.8580914305828684</v>
      </c>
      <c r="H12" s="12">
        <v>6.9930369600000004</v>
      </c>
      <c r="I12" s="7">
        <v>0.66716566668639421</v>
      </c>
      <c r="J12" s="7">
        <v>0</v>
      </c>
    </row>
    <row r="13" spans="2:14" x14ac:dyDescent="0.2">
      <c r="B13" s="2">
        <v>0</v>
      </c>
      <c r="C13" s="6">
        <v>500</v>
      </c>
      <c r="D13" s="6">
        <v>500</v>
      </c>
      <c r="E13" s="6">
        <v>500</v>
      </c>
      <c r="F13" s="6">
        <v>499.99999999999994</v>
      </c>
      <c r="G13" s="7">
        <v>0</v>
      </c>
      <c r="H13" s="12">
        <v>0</v>
      </c>
      <c r="I13" s="7">
        <v>2.3206228574046183E-14</v>
      </c>
      <c r="J13" s="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2:N13"/>
  <sheetViews>
    <sheetView topLeftCell="A14" zoomScaleNormal="100" workbookViewId="0">
      <selection activeCell="G37" sqref="G37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931.72640552757309</v>
      </c>
      <c r="D4" s="1">
        <v>927.07106604840681</v>
      </c>
      <c r="E4" s="1">
        <v>960.6053968017394</v>
      </c>
      <c r="F4" s="1">
        <v>1000</v>
      </c>
      <c r="G4" s="1">
        <v>2.6606775308215211</v>
      </c>
      <c r="H4" s="1">
        <v>0.8720401880609493</v>
      </c>
      <c r="I4" s="1">
        <v>5.9748788513651192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6">
        <v>934.72426036959303</v>
      </c>
      <c r="D5" s="6">
        <v>931.01249711478238</v>
      </c>
      <c r="E5" s="6">
        <v>963.6055015722917</v>
      </c>
      <c r="F5" s="1">
        <v>1000</v>
      </c>
      <c r="G5" s="7">
        <v>2.2925365376151428</v>
      </c>
      <c r="H5" s="5">
        <v>1.534943969910743</v>
      </c>
      <c r="I5" s="5">
        <v>4.8098659676611311</v>
      </c>
      <c r="J5" s="1">
        <v>0</v>
      </c>
      <c r="K5" s="3">
        <f>100-((C5*100)/1000)</f>
        <v>6.5275739630407088</v>
      </c>
      <c r="L5" s="3">
        <f t="shared" ref="L5:M5" si="0">100-((D5*100)/1000)</f>
        <v>6.898750288521768</v>
      </c>
      <c r="M5" s="3">
        <f t="shared" si="0"/>
        <v>3.6394498427708299</v>
      </c>
      <c r="N5" s="3">
        <f>100-((F5*100)/1000)</f>
        <v>0</v>
      </c>
    </row>
    <row r="6" spans="2:14" x14ac:dyDescent="0.2">
      <c r="B6" s="2">
        <v>48</v>
      </c>
      <c r="C6" s="6">
        <v>940.75128271869528</v>
      </c>
      <c r="D6" s="6">
        <v>933.84265073144491</v>
      </c>
      <c r="E6" s="6">
        <v>968.97926220825263</v>
      </c>
      <c r="F6" s="1">
        <v>1000</v>
      </c>
      <c r="G6" s="7">
        <v>0.22785918493932772</v>
      </c>
      <c r="H6" s="5">
        <v>1.9144075936671703</v>
      </c>
      <c r="I6" s="5">
        <v>3.1308130377229459</v>
      </c>
      <c r="J6" s="1">
        <v>0</v>
      </c>
      <c r="K6" s="3">
        <f>100-((C6*100)/1000)</f>
        <v>5.9248717281304693</v>
      </c>
      <c r="L6" s="3">
        <f t="shared" ref="L6:L10" si="1">100-((D6*100)/1000)</f>
        <v>6.6157349268555095</v>
      </c>
      <c r="M6" s="3">
        <f t="shared" ref="M6:M10" si="2">100-((E6*100)/1000)</f>
        <v>3.1020737791747308</v>
      </c>
      <c r="N6" s="3">
        <f t="shared" ref="N6:N10" si="3">100-((F6*100)/1000)</f>
        <v>0</v>
      </c>
    </row>
    <row r="7" spans="2:14" x14ac:dyDescent="0.2">
      <c r="B7" s="2">
        <v>24</v>
      </c>
      <c r="C7" s="6">
        <v>946.38378176076537</v>
      </c>
      <c r="D7" s="6">
        <v>939.59238825164505</v>
      </c>
      <c r="E7" s="6">
        <v>973.21697973500898</v>
      </c>
      <c r="F7" s="1">
        <v>1000</v>
      </c>
      <c r="G7" s="7">
        <v>3.9244794968906915</v>
      </c>
      <c r="H7" s="5">
        <v>2.7251318343383604</v>
      </c>
      <c r="I7" s="5">
        <v>1.9363944630425172</v>
      </c>
      <c r="J7" s="1">
        <v>0</v>
      </c>
      <c r="K7" s="3">
        <f t="shared" ref="K7:K10" si="4">100-((C7*100)/1000)</f>
        <v>5.361621823923457</v>
      </c>
      <c r="L7" s="3">
        <f t="shared" si="1"/>
        <v>6.0407611748354952</v>
      </c>
      <c r="M7" s="3">
        <f t="shared" si="2"/>
        <v>2.6783020264991109</v>
      </c>
      <c r="N7" s="3">
        <f t="shared" si="3"/>
        <v>0</v>
      </c>
    </row>
    <row r="8" spans="2:14" x14ac:dyDescent="0.2">
      <c r="B8" s="2">
        <v>8</v>
      </c>
      <c r="C8" s="6">
        <v>954.11641997499271</v>
      </c>
      <c r="D8" s="6">
        <v>950.59904732465202</v>
      </c>
      <c r="E8" s="6">
        <v>974.0710624648267</v>
      </c>
      <c r="F8" s="1">
        <v>1000</v>
      </c>
      <c r="G8" s="7">
        <v>5.0125884333540531</v>
      </c>
      <c r="H8" s="5">
        <v>3.8737099132123682</v>
      </c>
      <c r="I8" s="5">
        <v>1.6713740613528185</v>
      </c>
      <c r="J8" s="1">
        <v>0</v>
      </c>
      <c r="K8" s="3">
        <f t="shared" si="4"/>
        <v>4.5883580025007262</v>
      </c>
      <c r="L8" s="3">
        <f t="shared" si="1"/>
        <v>4.9400952675348009</v>
      </c>
      <c r="M8" s="3">
        <f t="shared" si="2"/>
        <v>2.5928937535173304</v>
      </c>
      <c r="N8" s="3">
        <f t="shared" si="3"/>
        <v>0</v>
      </c>
    </row>
    <row r="9" spans="2:14" x14ac:dyDescent="0.2">
      <c r="B9" s="2">
        <v>4</v>
      </c>
      <c r="C9" s="6">
        <v>960.23750496814307</v>
      </c>
      <c r="D9" s="6">
        <v>958.2297981109981</v>
      </c>
      <c r="E9" s="6">
        <v>981.45145582711575</v>
      </c>
      <c r="F9" s="1">
        <v>1000</v>
      </c>
      <c r="G9" s="7">
        <v>1.9091270573569141</v>
      </c>
      <c r="H9" s="5">
        <v>5.3911330782039775</v>
      </c>
      <c r="I9" s="5">
        <v>0.55609432468506892</v>
      </c>
      <c r="J9" s="1">
        <v>0</v>
      </c>
      <c r="K9" s="3">
        <f t="shared" si="4"/>
        <v>3.9762495031856986</v>
      </c>
      <c r="L9" s="3">
        <f t="shared" si="1"/>
        <v>4.1770201889001868</v>
      </c>
      <c r="M9" s="3">
        <f t="shared" si="2"/>
        <v>1.854854417288422</v>
      </c>
      <c r="N9" s="3">
        <f t="shared" si="3"/>
        <v>0</v>
      </c>
    </row>
    <row r="10" spans="2:14" x14ac:dyDescent="0.2">
      <c r="B10" s="2">
        <v>2</v>
      </c>
      <c r="C10" s="6">
        <v>964.30420941019759</v>
      </c>
      <c r="D10" s="6">
        <v>964.26234493341826</v>
      </c>
      <c r="E10" s="6">
        <v>985.35646448190334</v>
      </c>
      <c r="F10" s="1">
        <v>1000</v>
      </c>
      <c r="G10" s="7">
        <v>2.0230230584330253</v>
      </c>
      <c r="H10" s="5">
        <v>4.3729510635441162</v>
      </c>
      <c r="I10" s="5">
        <v>7.5212595491926351</v>
      </c>
      <c r="J10" s="1">
        <v>0</v>
      </c>
      <c r="K10" s="3">
        <f t="shared" si="4"/>
        <v>3.5695790589802385</v>
      </c>
      <c r="L10" s="3">
        <f t="shared" si="1"/>
        <v>3.5737655066581766</v>
      </c>
      <c r="M10" s="3">
        <f t="shared" si="2"/>
        <v>1.4643535518096655</v>
      </c>
      <c r="N10" s="3">
        <f t="shared" si="3"/>
        <v>0</v>
      </c>
    </row>
    <row r="11" spans="2:14" x14ac:dyDescent="0.2">
      <c r="B11" s="2">
        <v>1</v>
      </c>
      <c r="C11" s="6">
        <v>977.94259644466001</v>
      </c>
      <c r="D11" s="6">
        <v>967.10167376106199</v>
      </c>
      <c r="E11" s="6">
        <v>996.92844724070994</v>
      </c>
      <c r="F11" s="1">
        <v>1000</v>
      </c>
      <c r="G11" s="7">
        <v>2.238736990679699</v>
      </c>
      <c r="H11" s="5">
        <v>4.3013577625213166</v>
      </c>
      <c r="I11" s="5">
        <v>0.5914594273660192</v>
      </c>
      <c r="J11" s="1">
        <v>0</v>
      </c>
    </row>
    <row r="12" spans="2:14" x14ac:dyDescent="0.2">
      <c r="B12" s="2">
        <v>0.5</v>
      </c>
      <c r="C12" s="6">
        <v>988.43187937315281</v>
      </c>
      <c r="D12" s="6">
        <v>979.826634289955</v>
      </c>
      <c r="E12" s="6">
        <v>998.40620910043663</v>
      </c>
      <c r="F12" s="1">
        <v>1000</v>
      </c>
      <c r="G12" s="7">
        <v>6.106513058103185</v>
      </c>
      <c r="H12" s="5">
        <v>0.75101282676775416</v>
      </c>
      <c r="I12" s="5">
        <v>0.6095720717574229</v>
      </c>
      <c r="J12" s="1">
        <v>0</v>
      </c>
    </row>
    <row r="13" spans="2:14" x14ac:dyDescent="0.2">
      <c r="B13" s="2">
        <v>0</v>
      </c>
      <c r="C13" s="6">
        <v>1000</v>
      </c>
      <c r="D13" s="6">
        <v>1000</v>
      </c>
      <c r="E13" s="6">
        <v>1000</v>
      </c>
      <c r="F13" s="1">
        <v>1000</v>
      </c>
      <c r="G13" s="7">
        <v>4.6412457148092366E-14</v>
      </c>
      <c r="H13" s="5">
        <v>0</v>
      </c>
      <c r="I13" s="5">
        <v>4.6412457148092366E-14</v>
      </c>
      <c r="J13" s="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C89C-CE29-7B48-8468-F10A74B1EF88}">
  <dimension ref="B2:M42"/>
  <sheetViews>
    <sheetView topLeftCell="A20" zoomScaleNormal="100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8">
        <v>96</v>
      </c>
      <c r="C3">
        <v>931.72640552757309</v>
      </c>
      <c r="F3" s="8">
        <v>96</v>
      </c>
      <c r="G3">
        <v>430.10448066333129</v>
      </c>
      <c r="H3">
        <v>78.308693180760727</v>
      </c>
      <c r="I3">
        <v>9.4285562337963906</v>
      </c>
      <c r="L3" s="8">
        <v>29934.913941378018</v>
      </c>
      <c r="M3">
        <v>18.349317857392112</v>
      </c>
    </row>
    <row r="4" spans="2:13" x14ac:dyDescent="0.2">
      <c r="B4" s="8">
        <v>72</v>
      </c>
      <c r="C4">
        <v>934.72426036959303</v>
      </c>
      <c r="F4" s="8">
        <v>72</v>
      </c>
      <c r="G4">
        <v>431.97848804679802</v>
      </c>
      <c r="H4">
        <v>79.973910630823568</v>
      </c>
      <c r="I4">
        <v>10.042620373810671</v>
      </c>
      <c r="L4" s="8">
        <v>29910.913941378018</v>
      </c>
      <c r="M4">
        <v>18.488235756644759</v>
      </c>
    </row>
    <row r="5" spans="2:13" x14ac:dyDescent="0.2">
      <c r="B5" s="8">
        <v>48</v>
      </c>
      <c r="C5">
        <v>940.75128271869528</v>
      </c>
      <c r="F5" s="8">
        <v>48</v>
      </c>
      <c r="G5">
        <v>442.53020861298432</v>
      </c>
      <c r="H5">
        <v>81.163947651493274</v>
      </c>
      <c r="I5">
        <v>11.583258394056218</v>
      </c>
      <c r="L5" s="8">
        <v>29886.913941378018</v>
      </c>
      <c r="M5">
        <v>18.595147258653878</v>
      </c>
    </row>
    <row r="6" spans="2:13" x14ac:dyDescent="0.2">
      <c r="B6" s="8">
        <v>24</v>
      </c>
      <c r="C6">
        <v>946.38378176076537</v>
      </c>
      <c r="F6" s="8">
        <v>24</v>
      </c>
      <c r="G6">
        <v>450.40051412390466</v>
      </c>
      <c r="H6">
        <v>84.364891639760842</v>
      </c>
      <c r="I6">
        <v>13.3655447410748</v>
      </c>
      <c r="L6" s="8">
        <v>29862.913941378018</v>
      </c>
      <c r="M6">
        <v>18.845621836113793</v>
      </c>
    </row>
    <row r="7" spans="2:13" x14ac:dyDescent="0.2">
      <c r="B7" s="8">
        <v>8</v>
      </c>
      <c r="C7">
        <v>954.11641997499271</v>
      </c>
      <c r="F7" s="8">
        <v>8</v>
      </c>
      <c r="G7">
        <v>455.91941049065434</v>
      </c>
      <c r="H7">
        <v>88.199793254623998</v>
      </c>
      <c r="I7">
        <v>16.047886913671032</v>
      </c>
      <c r="L7" s="8">
        <v>29846.913941378018</v>
      </c>
      <c r="M7">
        <v>19.041320258004017</v>
      </c>
    </row>
    <row r="8" spans="2:13" x14ac:dyDescent="0.2">
      <c r="B8" s="8">
        <v>4</v>
      </c>
      <c r="C8">
        <v>960.23750496814307</v>
      </c>
      <c r="F8" s="8">
        <v>4</v>
      </c>
      <c r="G8">
        <v>467.81927448399261</v>
      </c>
      <c r="H8">
        <v>89.472178972645949</v>
      </c>
      <c r="I8">
        <v>16.564241926662234</v>
      </c>
      <c r="L8" s="8">
        <v>29842.913941378018</v>
      </c>
      <c r="M8">
        <v>19.227167140357455</v>
      </c>
    </row>
    <row r="9" spans="2:13" x14ac:dyDescent="0.2">
      <c r="B9" s="8">
        <v>2</v>
      </c>
      <c r="C9">
        <v>964.30420941019759</v>
      </c>
      <c r="F9" s="8">
        <v>2</v>
      </c>
      <c r="G9">
        <v>471.839626159999</v>
      </c>
      <c r="H9">
        <v>95.415311874852364</v>
      </c>
      <c r="I9">
        <v>17.383606541380065</v>
      </c>
      <c r="L9" s="8">
        <v>29840.913941378018</v>
      </c>
      <c r="M9">
        <v>19.340534735867589</v>
      </c>
    </row>
    <row r="10" spans="2:13" x14ac:dyDescent="0.2">
      <c r="B10" s="8">
        <v>1</v>
      </c>
      <c r="C10">
        <v>977.94259644466001</v>
      </c>
      <c r="F10" s="8">
        <v>1</v>
      </c>
      <c r="G10">
        <v>478.55223947190206</v>
      </c>
      <c r="H10">
        <v>97.641522642605423</v>
      </c>
      <c r="I10">
        <v>18.033172870107236</v>
      </c>
      <c r="L10" s="8">
        <v>29839.913941378018</v>
      </c>
      <c r="M10">
        <v>19.447386855199621</v>
      </c>
    </row>
    <row r="11" spans="2:13" x14ac:dyDescent="0.2">
      <c r="B11" s="8">
        <v>0.5</v>
      </c>
      <c r="C11">
        <v>988.43187937315281</v>
      </c>
      <c r="F11" s="8">
        <v>0.5</v>
      </c>
      <c r="G11">
        <v>482.64501528211531</v>
      </c>
      <c r="H11">
        <v>99.355263290666628</v>
      </c>
      <c r="I11">
        <v>19.128774193813232</v>
      </c>
      <c r="L11" s="8">
        <v>29839.413941378018</v>
      </c>
      <c r="M11">
        <v>19.62040392232382</v>
      </c>
    </row>
    <row r="12" spans="2:13" x14ac:dyDescent="0.2">
      <c r="B12" s="8">
        <v>0</v>
      </c>
      <c r="C12">
        <v>1000</v>
      </c>
      <c r="F12" s="8">
        <v>0</v>
      </c>
      <c r="G12">
        <v>500</v>
      </c>
      <c r="H12">
        <v>100</v>
      </c>
      <c r="I12">
        <v>20</v>
      </c>
      <c r="L12" s="8">
        <v>29838.913941378018</v>
      </c>
      <c r="M12">
        <v>20</v>
      </c>
    </row>
    <row r="13" spans="2:13" x14ac:dyDescent="0.2">
      <c r="B13" s="9">
        <f t="shared" ref="B13:B21" si="0">B3+$G$19</f>
        <v>638.31841398234542</v>
      </c>
      <c r="C13">
        <v>430.10448066333129</v>
      </c>
      <c r="L13" s="9">
        <v>24595.647001005444</v>
      </c>
      <c r="M13">
        <v>95.873294643480278</v>
      </c>
    </row>
    <row r="14" spans="2:13" x14ac:dyDescent="0.2">
      <c r="B14" s="9">
        <f t="shared" si="0"/>
        <v>614.31841398234542</v>
      </c>
      <c r="C14">
        <v>431.97848804679802</v>
      </c>
      <c r="G14" s="8">
        <v>600</v>
      </c>
      <c r="H14">
        <v>446.81944727444534</v>
      </c>
      <c r="L14" s="9">
        <v>24571.647001005444</v>
      </c>
      <c r="M14">
        <v>96.220589391611895</v>
      </c>
    </row>
    <row r="15" spans="2:13" x14ac:dyDescent="0.2">
      <c r="B15" s="9">
        <f t="shared" si="0"/>
        <v>590.31841398234542</v>
      </c>
      <c r="C15">
        <v>442.53020861298432</v>
      </c>
      <c r="G15" s="8">
        <v>500</v>
      </c>
      <c r="H15">
        <v>539.01620606203778</v>
      </c>
      <c r="L15" s="9">
        <v>24547.647001005444</v>
      </c>
      <c r="M15">
        <v>96.487868146634696</v>
      </c>
    </row>
    <row r="16" spans="2:13" x14ac:dyDescent="0.2">
      <c r="B16" s="9">
        <f t="shared" si="0"/>
        <v>566.31841398234542</v>
      </c>
      <c r="C16">
        <v>450.40051412390466</v>
      </c>
      <c r="L16" s="9">
        <v>24523.647001005444</v>
      </c>
      <c r="M16">
        <v>97.114054590284482</v>
      </c>
    </row>
    <row r="17" spans="2:13" x14ac:dyDescent="0.2">
      <c r="B17" s="9">
        <f t="shared" si="0"/>
        <v>550.31841398234542</v>
      </c>
      <c r="C17">
        <v>455.91941049065434</v>
      </c>
      <c r="G17" s="10">
        <f>(H15-H14)/(G14-G15)</f>
        <v>0.92196758787592448</v>
      </c>
      <c r="H17" s="10" t="s">
        <v>8</v>
      </c>
      <c r="L17" s="9">
        <v>24507.647001005444</v>
      </c>
      <c r="M17">
        <v>97.603300645010037</v>
      </c>
    </row>
    <row r="18" spans="2:13" x14ac:dyDescent="0.2">
      <c r="B18" s="9">
        <f t="shared" si="0"/>
        <v>546.31841398234542</v>
      </c>
      <c r="C18">
        <v>467.81927448399261</v>
      </c>
      <c r="G18" s="10">
        <f>(H15-G12)/G17</f>
        <v>42.318413982345398</v>
      </c>
      <c r="H18" s="10"/>
      <c r="L18" s="9">
        <v>24503.647001005444</v>
      </c>
      <c r="M18">
        <v>98.067917850893636</v>
      </c>
    </row>
    <row r="19" spans="2:13" x14ac:dyDescent="0.2">
      <c r="B19" s="9">
        <f t="shared" si="0"/>
        <v>544.31841398234542</v>
      </c>
      <c r="C19">
        <v>471.839626159999</v>
      </c>
      <c r="G19" s="11">
        <f>G15+G18</f>
        <v>542.31841398234542</v>
      </c>
      <c r="H19" s="10" t="s">
        <v>9</v>
      </c>
      <c r="L19" s="9">
        <v>24501.647001005444</v>
      </c>
      <c r="M19">
        <v>98.351336839668974</v>
      </c>
    </row>
    <row r="20" spans="2:13" x14ac:dyDescent="0.2">
      <c r="B20" s="9">
        <f t="shared" si="0"/>
        <v>543.31841398234542</v>
      </c>
      <c r="C20">
        <v>478.55223947190206</v>
      </c>
      <c r="L20" s="9">
        <v>24500.647001005444</v>
      </c>
      <c r="M20">
        <v>98.618467137999048</v>
      </c>
    </row>
    <row r="21" spans="2:13" x14ac:dyDescent="0.2">
      <c r="B21" s="9">
        <f t="shared" si="0"/>
        <v>542.81841398234542</v>
      </c>
      <c r="C21">
        <v>482.64501528211531</v>
      </c>
      <c r="G21" s="9">
        <v>1000</v>
      </c>
      <c r="H21">
        <v>52.548478525264045</v>
      </c>
      <c r="L21" s="9">
        <v>24500.147001005444</v>
      </c>
      <c r="M21">
        <v>99.051009805809542</v>
      </c>
    </row>
    <row r="22" spans="2:13" x14ac:dyDescent="0.2">
      <c r="B22" s="9">
        <f>B12+$G$19</f>
        <v>542.31841398234542</v>
      </c>
      <c r="C22">
        <v>500</v>
      </c>
      <c r="G22" s="9">
        <v>950</v>
      </c>
      <c r="H22">
        <v>99.921054599000854</v>
      </c>
      <c r="L22" s="9">
        <v>24499.647001005444</v>
      </c>
      <c r="M22">
        <v>100</v>
      </c>
    </row>
    <row r="23" spans="2:13" x14ac:dyDescent="0.2">
      <c r="B23" s="9">
        <f t="shared" ref="B23:B31" si="1">F3+$G$26</f>
        <v>1045.9166760523258</v>
      </c>
      <c r="C23">
        <v>78.308693180760727</v>
      </c>
      <c r="L23" s="9">
        <v>13727.934812528041</v>
      </c>
      <c r="M23">
        <v>489.68323660870072</v>
      </c>
    </row>
    <row r="24" spans="2:13" x14ac:dyDescent="0.2">
      <c r="B24" s="9">
        <f t="shared" si="1"/>
        <v>1021.9166760523259</v>
      </c>
      <c r="C24">
        <v>79.973910630823568</v>
      </c>
      <c r="G24" s="10">
        <f>(H22-H21)/(G21-G22)</f>
        <v>0.94745152147473621</v>
      </c>
      <c r="H24" s="10" t="s">
        <v>8</v>
      </c>
      <c r="L24" s="9">
        <v>13703.934812528041</v>
      </c>
      <c r="M24">
        <v>490.55147347902977</v>
      </c>
    </row>
    <row r="25" spans="2:13" x14ac:dyDescent="0.2">
      <c r="B25" s="9">
        <f t="shared" si="1"/>
        <v>997.9166760523259</v>
      </c>
      <c r="C25">
        <v>81.163947651493274</v>
      </c>
      <c r="G25" s="10">
        <f>(H22-H12)/G24</f>
        <v>-8.3323947674140725E-2</v>
      </c>
      <c r="H25" s="10"/>
      <c r="L25" s="9">
        <v>13679.934812528041</v>
      </c>
      <c r="M25">
        <v>491.21967036658674</v>
      </c>
    </row>
    <row r="26" spans="2:13" x14ac:dyDescent="0.2">
      <c r="B26" s="9">
        <f t="shared" si="1"/>
        <v>973.9166760523259</v>
      </c>
      <c r="C26">
        <v>84.364891639760842</v>
      </c>
      <c r="G26" s="11">
        <f>G22+G25</f>
        <v>949.9166760523259</v>
      </c>
      <c r="H26" s="10" t="s">
        <v>9</v>
      </c>
      <c r="L26" s="9">
        <v>13655.934812528041</v>
      </c>
      <c r="M26">
        <v>492.78513647571117</v>
      </c>
    </row>
    <row r="27" spans="2:13" x14ac:dyDescent="0.2">
      <c r="B27" s="9">
        <f t="shared" si="1"/>
        <v>957.9166760523259</v>
      </c>
      <c r="C27">
        <v>88.199793254623998</v>
      </c>
      <c r="L27" s="9">
        <v>13639.934812528041</v>
      </c>
      <c r="M27">
        <v>494.0082516125251</v>
      </c>
    </row>
    <row r="28" spans="2:13" x14ac:dyDescent="0.2">
      <c r="B28" s="9">
        <f t="shared" si="1"/>
        <v>953.9166760523259</v>
      </c>
      <c r="C28">
        <v>89.472178972645949</v>
      </c>
      <c r="G28">
        <v>1047</v>
      </c>
      <c r="H28">
        <v>19.542615977606829</v>
      </c>
      <c r="L28" s="9">
        <v>13635.934812528041</v>
      </c>
      <c r="M28">
        <v>495.16979462723407</v>
      </c>
    </row>
    <row r="29" spans="2:13" x14ac:dyDescent="0.2">
      <c r="B29" s="9">
        <f t="shared" si="1"/>
        <v>951.9166760523259</v>
      </c>
      <c r="C29">
        <v>95.415311874852364</v>
      </c>
      <c r="G29">
        <v>1046</v>
      </c>
      <c r="H29">
        <v>20.479060470464901</v>
      </c>
      <c r="L29" s="9">
        <v>13633.934812528041</v>
      </c>
      <c r="M29">
        <v>495.87834209917241</v>
      </c>
    </row>
    <row r="30" spans="2:13" x14ac:dyDescent="0.2">
      <c r="B30" s="9">
        <f t="shared" si="1"/>
        <v>950.9166760523259</v>
      </c>
      <c r="C30">
        <v>97.641522642605423</v>
      </c>
      <c r="L30" s="9">
        <v>13632.934812528041</v>
      </c>
      <c r="M30">
        <v>496.54616784499763</v>
      </c>
    </row>
    <row r="31" spans="2:13" x14ac:dyDescent="0.2">
      <c r="B31" s="9">
        <f t="shared" si="1"/>
        <v>950.4166760523259</v>
      </c>
      <c r="C31">
        <v>99.355263290666628</v>
      </c>
      <c r="G31" s="10">
        <f>(H29-H28)/(G28-G29)</f>
        <v>0.93644449285807241</v>
      </c>
      <c r="H31" s="10" t="s">
        <v>8</v>
      </c>
      <c r="L31" s="9">
        <v>13632.434812528041</v>
      </c>
      <c r="M31">
        <v>497.62752451452388</v>
      </c>
    </row>
    <row r="32" spans="2:13" x14ac:dyDescent="0.2">
      <c r="B32" s="9">
        <f>F12+$G$26</f>
        <v>949.9166760523259</v>
      </c>
      <c r="C32">
        <v>100</v>
      </c>
      <c r="G32" s="10">
        <f>(H29-I12)/G31</f>
        <v>0.51157380295204291</v>
      </c>
      <c r="H32" s="10"/>
      <c r="L32" s="9">
        <v>13631.934812528041</v>
      </c>
      <c r="M32">
        <v>500</v>
      </c>
    </row>
    <row r="33" spans="2:13" x14ac:dyDescent="0.2">
      <c r="B33" s="9">
        <f t="shared" ref="B33:B41" si="2">F3+$G$33</f>
        <v>1142.5115738029519</v>
      </c>
      <c r="C33">
        <v>9.4285562337963906</v>
      </c>
      <c r="G33" s="11">
        <f>G29+G32</f>
        <v>1046.5115738029519</v>
      </c>
      <c r="H33" s="10" t="s">
        <v>9</v>
      </c>
      <c r="L33" s="9">
        <v>96</v>
      </c>
      <c r="M33">
        <v>989.68323660870067</v>
      </c>
    </row>
    <row r="34" spans="2:13" x14ac:dyDescent="0.2">
      <c r="B34" s="9">
        <f t="shared" si="2"/>
        <v>1118.5115738029519</v>
      </c>
      <c r="C34">
        <v>10.042620373810671</v>
      </c>
      <c r="L34" s="9">
        <v>72</v>
      </c>
      <c r="M34">
        <v>990.55147347902982</v>
      </c>
    </row>
    <row r="35" spans="2:13" x14ac:dyDescent="0.2">
      <c r="B35" s="9">
        <f t="shared" si="2"/>
        <v>1094.5115738029519</v>
      </c>
      <c r="C35">
        <v>11.583258394056218</v>
      </c>
      <c r="L35" s="9">
        <v>48</v>
      </c>
      <c r="M35">
        <v>991.2196703665868</v>
      </c>
    </row>
    <row r="36" spans="2:13" x14ac:dyDescent="0.2">
      <c r="B36" s="9">
        <f t="shared" si="2"/>
        <v>1070.5115738029519</v>
      </c>
      <c r="C36">
        <v>13.3655447410748</v>
      </c>
      <c r="L36" s="9">
        <v>24</v>
      </c>
      <c r="M36">
        <v>992.78513647571117</v>
      </c>
    </row>
    <row r="37" spans="2:13" x14ac:dyDescent="0.2">
      <c r="B37" s="9">
        <f t="shared" si="2"/>
        <v>1054.5115738029519</v>
      </c>
      <c r="C37">
        <v>16.047886913671032</v>
      </c>
      <c r="L37" s="9">
        <v>8</v>
      </c>
      <c r="M37">
        <v>994.00825161252521</v>
      </c>
    </row>
    <row r="38" spans="2:13" x14ac:dyDescent="0.2">
      <c r="B38" s="9">
        <f t="shared" si="2"/>
        <v>1050.5115738029519</v>
      </c>
      <c r="C38">
        <v>16.564241926662234</v>
      </c>
      <c r="L38" s="9">
        <v>4</v>
      </c>
      <c r="M38">
        <v>995.16979462723395</v>
      </c>
    </row>
    <row r="39" spans="2:13" x14ac:dyDescent="0.2">
      <c r="B39" s="9">
        <f t="shared" si="2"/>
        <v>1048.5115738029519</v>
      </c>
      <c r="C39">
        <v>17.383606541380065</v>
      </c>
      <c r="L39" s="9">
        <v>2</v>
      </c>
      <c r="M39">
        <v>995.87834209917253</v>
      </c>
    </row>
    <row r="40" spans="2:13" x14ac:dyDescent="0.2">
      <c r="B40" s="9">
        <f t="shared" si="2"/>
        <v>1047.5115738029519</v>
      </c>
      <c r="C40">
        <v>18.033172870107236</v>
      </c>
      <c r="L40" s="9">
        <v>1</v>
      </c>
      <c r="M40">
        <v>996.54616784499774</v>
      </c>
    </row>
    <row r="41" spans="2:13" x14ac:dyDescent="0.2">
      <c r="B41" s="9">
        <f t="shared" si="2"/>
        <v>1047.0115738029519</v>
      </c>
      <c r="C41">
        <v>19.128774193813232</v>
      </c>
      <c r="L41" s="9">
        <v>0.5</v>
      </c>
      <c r="M41">
        <v>997.62752451452388</v>
      </c>
    </row>
    <row r="42" spans="2:13" x14ac:dyDescent="0.2">
      <c r="B42" s="9">
        <f>F12+$G$33</f>
        <v>1046.5115738029519</v>
      </c>
      <c r="C42">
        <v>20</v>
      </c>
      <c r="L42" s="9">
        <v>0</v>
      </c>
      <c r="M42">
        <v>1000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657-0A27-0049-A2F3-60E313E74727}">
  <dimension ref="B2:M42"/>
  <sheetViews>
    <sheetView topLeftCell="A23" workbookViewId="0">
      <selection activeCell="B33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8">
        <v>96</v>
      </c>
      <c r="C3">
        <v>927.07106604840681</v>
      </c>
      <c r="F3" s="8">
        <v>96</v>
      </c>
      <c r="G3">
        <v>423.40566345683936</v>
      </c>
      <c r="H3">
        <v>78.5751015643161</v>
      </c>
      <c r="I3">
        <v>12.900642955957116</v>
      </c>
      <c r="L3" s="8">
        <v>29934.913941378018</v>
      </c>
      <c r="M3">
        <v>18.349317857392112</v>
      </c>
    </row>
    <row r="4" spans="2:13" x14ac:dyDescent="0.2">
      <c r="B4" s="8">
        <v>72</v>
      </c>
      <c r="C4">
        <v>931.01249711478238</v>
      </c>
      <c r="F4" s="8">
        <v>72</v>
      </c>
      <c r="G4">
        <v>426.35101279493097</v>
      </c>
      <c r="H4">
        <v>80.944957214275334</v>
      </c>
      <c r="I4">
        <v>13.366080690874</v>
      </c>
      <c r="L4" s="8">
        <v>29910.913941378018</v>
      </c>
      <c r="M4">
        <v>18.488235756644759</v>
      </c>
    </row>
    <row r="5" spans="2:13" x14ac:dyDescent="0.2">
      <c r="B5" s="8">
        <v>48</v>
      </c>
      <c r="C5">
        <v>933.84265073144491</v>
      </c>
      <c r="F5" s="8">
        <v>48</v>
      </c>
      <c r="G5">
        <v>427.68037424187315</v>
      </c>
      <c r="H5">
        <v>85.785528202308925</v>
      </c>
      <c r="I5">
        <v>14.113642933086055</v>
      </c>
      <c r="L5" s="8">
        <v>29886.913941378018</v>
      </c>
      <c r="M5">
        <v>18.595147258653878</v>
      </c>
    </row>
    <row r="6" spans="2:13" x14ac:dyDescent="0.2">
      <c r="B6" s="8">
        <v>24</v>
      </c>
      <c r="C6">
        <v>939.59238825164505</v>
      </c>
      <c r="F6" s="8">
        <v>24</v>
      </c>
      <c r="G6">
        <v>441.26588106245134</v>
      </c>
      <c r="H6">
        <v>90.130992685009304</v>
      </c>
      <c r="I6">
        <v>15.2355776746763</v>
      </c>
      <c r="L6" s="8">
        <v>29862.913941378018</v>
      </c>
      <c r="M6">
        <v>18.845621836113793</v>
      </c>
    </row>
    <row r="7" spans="2:13" x14ac:dyDescent="0.2">
      <c r="B7" s="8">
        <v>8</v>
      </c>
      <c r="C7">
        <v>950.59904732465202</v>
      </c>
      <c r="F7" s="8">
        <v>8</v>
      </c>
      <c r="G7">
        <v>443.45795666807544</v>
      </c>
      <c r="H7">
        <v>91.880338511911077</v>
      </c>
      <c r="I7">
        <v>15.742713032067201</v>
      </c>
      <c r="L7" s="8">
        <v>29846.913941378018</v>
      </c>
      <c r="M7">
        <v>19.041320258004017</v>
      </c>
    </row>
    <row r="8" spans="2:13" x14ac:dyDescent="0.2">
      <c r="B8" s="8">
        <v>4</v>
      </c>
      <c r="C8">
        <v>958.2297981109981</v>
      </c>
      <c r="F8" s="8">
        <v>4</v>
      </c>
      <c r="G8">
        <v>450.54782489200034</v>
      </c>
      <c r="H8">
        <v>94.294130407951613</v>
      </c>
      <c r="I8">
        <v>17.45280568271939</v>
      </c>
      <c r="L8" s="8">
        <v>29842.913941378018</v>
      </c>
      <c r="M8">
        <v>19.227167140357455</v>
      </c>
    </row>
    <row r="9" spans="2:13" x14ac:dyDescent="0.2">
      <c r="B9" s="8">
        <v>2</v>
      </c>
      <c r="C9">
        <v>964.26234493341826</v>
      </c>
      <c r="F9" s="8">
        <v>2</v>
      </c>
      <c r="G9">
        <v>458.12465455313531</v>
      </c>
      <c r="H9">
        <v>96.344314407980434</v>
      </c>
      <c r="I9">
        <v>18.336688916630802</v>
      </c>
      <c r="L9" s="8">
        <v>29840.913941378018</v>
      </c>
      <c r="M9">
        <v>19.340534735867589</v>
      </c>
    </row>
    <row r="10" spans="2:13" x14ac:dyDescent="0.2">
      <c r="B10" s="8">
        <v>1</v>
      </c>
      <c r="C10">
        <v>967.10167376106199</v>
      </c>
      <c r="F10" s="8">
        <v>1</v>
      </c>
      <c r="G10">
        <v>469.37429622742735</v>
      </c>
      <c r="H10">
        <v>96.987746658419823</v>
      </c>
      <c r="I10">
        <v>18.776169361981264</v>
      </c>
      <c r="L10" s="8">
        <v>29839.913941378018</v>
      </c>
      <c r="M10">
        <v>19.447386855199621</v>
      </c>
    </row>
    <row r="11" spans="2:13" x14ac:dyDescent="0.2">
      <c r="B11" s="8">
        <v>0.5</v>
      </c>
      <c r="C11">
        <v>979.826634289955</v>
      </c>
      <c r="F11" s="8">
        <v>0.5</v>
      </c>
      <c r="G11">
        <v>477.92158263004632</v>
      </c>
      <c r="H11">
        <v>98.49918798693345</v>
      </c>
      <c r="I11">
        <v>19.532953842289441</v>
      </c>
      <c r="L11" s="8">
        <v>29839.413941378018</v>
      </c>
      <c r="M11">
        <v>19.62040392232382</v>
      </c>
    </row>
    <row r="12" spans="2:13" x14ac:dyDescent="0.2">
      <c r="B12" s="8">
        <v>0</v>
      </c>
      <c r="C12">
        <v>1000</v>
      </c>
      <c r="F12" s="8">
        <v>0</v>
      </c>
      <c r="G12">
        <v>500</v>
      </c>
      <c r="H12">
        <v>100</v>
      </c>
      <c r="I12">
        <v>20</v>
      </c>
      <c r="L12" s="8">
        <v>29838.913941378018</v>
      </c>
      <c r="M12">
        <v>20</v>
      </c>
    </row>
    <row r="13" spans="2:13" x14ac:dyDescent="0.2">
      <c r="B13" s="9">
        <f t="shared" ref="B13:B21" si="0">B3+$G$19</f>
        <v>598.74713227009852</v>
      </c>
      <c r="C13">
        <v>423.40566345683936</v>
      </c>
      <c r="L13" s="9">
        <v>24595.647001005444</v>
      </c>
      <c r="M13">
        <v>95.873294643480278</v>
      </c>
    </row>
    <row r="14" spans="2:13" x14ac:dyDescent="0.2">
      <c r="B14" s="9">
        <f t="shared" si="0"/>
        <v>574.74713227009852</v>
      </c>
      <c r="C14">
        <v>426.35101279493097</v>
      </c>
      <c r="G14" s="8">
        <v>550</v>
      </c>
      <c r="H14">
        <v>453.00533340037521</v>
      </c>
      <c r="L14" s="9">
        <v>24571.647001005444</v>
      </c>
      <c r="M14">
        <v>96.220589391611895</v>
      </c>
    </row>
    <row r="15" spans="2:13" x14ac:dyDescent="0.2">
      <c r="B15" s="9">
        <f t="shared" si="0"/>
        <v>550.74713227009852</v>
      </c>
      <c r="C15">
        <v>427.68037424187315</v>
      </c>
      <c r="G15" s="8">
        <v>500</v>
      </c>
      <c r="H15">
        <v>502.73212127306834</v>
      </c>
      <c r="L15" s="9">
        <v>24547.647001005444</v>
      </c>
      <c r="M15">
        <v>96.487868146634696</v>
      </c>
    </row>
    <row r="16" spans="2:13" x14ac:dyDescent="0.2">
      <c r="B16" s="9">
        <f t="shared" si="0"/>
        <v>526.74713227009852</v>
      </c>
      <c r="C16">
        <v>441.26588106245134</v>
      </c>
      <c r="L16" s="9">
        <v>24523.647001005444</v>
      </c>
      <c r="M16">
        <v>97.114054590284482</v>
      </c>
    </row>
    <row r="17" spans="2:13" x14ac:dyDescent="0.2">
      <c r="B17" s="9">
        <f t="shared" si="0"/>
        <v>510.74713227009846</v>
      </c>
      <c r="C17">
        <v>443.45795666807544</v>
      </c>
      <c r="G17" s="10">
        <f>(H15-H14)/(G14-G15)</f>
        <v>0.99453575745386269</v>
      </c>
      <c r="H17" s="10" t="s">
        <v>8</v>
      </c>
      <c r="L17" s="9">
        <v>24507.647001005444</v>
      </c>
      <c r="M17">
        <v>97.603300645010037</v>
      </c>
    </row>
    <row r="18" spans="2:13" x14ac:dyDescent="0.2">
      <c r="B18" s="9">
        <f t="shared" si="0"/>
        <v>506.74713227009846</v>
      </c>
      <c r="C18">
        <v>450.54782489200034</v>
      </c>
      <c r="G18" s="10">
        <f>(H15-G12)/G17</f>
        <v>2.7471322700984833</v>
      </c>
      <c r="H18" s="10"/>
      <c r="L18" s="9">
        <v>24503.647001005444</v>
      </c>
      <c r="M18">
        <v>98.067917850893636</v>
      </c>
    </row>
    <row r="19" spans="2:13" x14ac:dyDescent="0.2">
      <c r="B19" s="9">
        <f t="shared" si="0"/>
        <v>504.74713227009846</v>
      </c>
      <c r="C19">
        <v>458.12465455313531</v>
      </c>
      <c r="G19" s="11">
        <f>G15+G18</f>
        <v>502.74713227009846</v>
      </c>
      <c r="H19" s="10" t="s">
        <v>9</v>
      </c>
      <c r="L19" s="9">
        <v>24501.647001005444</v>
      </c>
      <c r="M19">
        <v>98.351336839668974</v>
      </c>
    </row>
    <row r="20" spans="2:13" x14ac:dyDescent="0.2">
      <c r="B20" s="9">
        <f t="shared" si="0"/>
        <v>503.74713227009846</v>
      </c>
      <c r="C20">
        <v>469.37429622742735</v>
      </c>
      <c r="L20" s="9">
        <v>24500.647001005444</v>
      </c>
      <c r="M20">
        <v>98.618467137999048</v>
      </c>
    </row>
    <row r="21" spans="2:13" x14ac:dyDescent="0.2">
      <c r="B21" s="9">
        <f t="shared" si="0"/>
        <v>503.24713227009846</v>
      </c>
      <c r="C21">
        <v>477.92158263004632</v>
      </c>
      <c r="G21" s="9">
        <v>900</v>
      </c>
      <c r="H21">
        <v>68.0291012682668</v>
      </c>
      <c r="L21" s="9">
        <v>24500.147001005444</v>
      </c>
      <c r="M21">
        <v>99.051009805809542</v>
      </c>
    </row>
    <row r="22" spans="2:13" x14ac:dyDescent="0.2">
      <c r="B22" s="9">
        <f>B12+$G$19</f>
        <v>502.74713227009846</v>
      </c>
      <c r="C22">
        <v>500</v>
      </c>
      <c r="G22" s="9">
        <v>850</v>
      </c>
      <c r="H22">
        <v>119.8052623089186</v>
      </c>
      <c r="L22" s="9">
        <v>24499.647001005444</v>
      </c>
      <c r="M22">
        <v>100</v>
      </c>
    </row>
    <row r="23" spans="2:13" x14ac:dyDescent="0.2">
      <c r="B23" s="9">
        <f t="shared" ref="B23:B31" si="1">F3+$G$26</f>
        <v>965.12585049842585</v>
      </c>
      <c r="C23">
        <v>78.5751015643161</v>
      </c>
      <c r="L23" s="9">
        <v>13727.934812528041</v>
      </c>
      <c r="M23">
        <v>489.68323660870072</v>
      </c>
    </row>
    <row r="24" spans="2:13" x14ac:dyDescent="0.2">
      <c r="B24" s="9">
        <f t="shared" si="1"/>
        <v>941.12585049842585</v>
      </c>
      <c r="C24">
        <v>80.944957214275334</v>
      </c>
      <c r="G24" s="10">
        <f>(H22-H21)/(G21-G22)</f>
        <v>1.035523220813036</v>
      </c>
      <c r="H24" s="10" t="s">
        <v>8</v>
      </c>
      <c r="L24" s="9">
        <v>13703.934812528041</v>
      </c>
      <c r="M24">
        <v>490.55147347902977</v>
      </c>
    </row>
    <row r="25" spans="2:13" x14ac:dyDescent="0.2">
      <c r="B25" s="9">
        <f t="shared" si="1"/>
        <v>917.12585049842585</v>
      </c>
      <c r="C25">
        <v>85.785528202308925</v>
      </c>
      <c r="G25" s="10">
        <f>(H22-H12)/G24</f>
        <v>19.125850498425901</v>
      </c>
      <c r="H25" s="10"/>
      <c r="L25" s="9">
        <v>13679.934812528041</v>
      </c>
      <c r="M25">
        <v>491.21967036658674</v>
      </c>
    </row>
    <row r="26" spans="2:13" x14ac:dyDescent="0.2">
      <c r="B26" s="9">
        <f t="shared" si="1"/>
        <v>893.12585049842585</v>
      </c>
      <c r="C26">
        <v>90.130992685009304</v>
      </c>
      <c r="G26" s="11">
        <f>G22+G25</f>
        <v>869.12585049842585</v>
      </c>
      <c r="H26" s="10" t="s">
        <v>9</v>
      </c>
      <c r="L26" s="9">
        <v>13655.934812528041</v>
      </c>
      <c r="M26">
        <v>492.78513647571117</v>
      </c>
    </row>
    <row r="27" spans="2:13" x14ac:dyDescent="0.2">
      <c r="B27" s="9">
        <f t="shared" si="1"/>
        <v>877.12585049842585</v>
      </c>
      <c r="C27">
        <v>91.880338511911077</v>
      </c>
      <c r="L27" s="9">
        <v>13639.934812528041</v>
      </c>
      <c r="M27">
        <v>494.0082516125251</v>
      </c>
    </row>
    <row r="28" spans="2:13" x14ac:dyDescent="0.2">
      <c r="B28" s="9">
        <f t="shared" si="1"/>
        <v>873.12585049842585</v>
      </c>
      <c r="C28">
        <v>94.294130407951613</v>
      </c>
      <c r="G28">
        <v>965.12585049842585</v>
      </c>
      <c r="H28">
        <v>15.577867848888332</v>
      </c>
      <c r="L28" s="9">
        <v>13635.934812528041</v>
      </c>
      <c r="M28">
        <v>495.16979462723407</v>
      </c>
    </row>
    <row r="29" spans="2:13" x14ac:dyDescent="0.2">
      <c r="B29" s="9">
        <f t="shared" si="1"/>
        <v>871.12585049842585</v>
      </c>
      <c r="C29">
        <v>96.344314407980434</v>
      </c>
      <c r="G29">
        <v>941.12585049842585</v>
      </c>
      <c r="H29">
        <v>40.057712792866596</v>
      </c>
      <c r="L29" s="9">
        <v>13633.934812528041</v>
      </c>
      <c r="M29">
        <v>495.87834209917241</v>
      </c>
    </row>
    <row r="30" spans="2:13" x14ac:dyDescent="0.2">
      <c r="B30" s="9">
        <f t="shared" si="1"/>
        <v>870.12585049842585</v>
      </c>
      <c r="C30">
        <v>96.987746658419823</v>
      </c>
      <c r="L30" s="9">
        <v>13632.934812528041</v>
      </c>
      <c r="M30">
        <v>496.54616784499763</v>
      </c>
    </row>
    <row r="31" spans="2:13" x14ac:dyDescent="0.2">
      <c r="B31" s="9">
        <f t="shared" si="1"/>
        <v>869.62585049842585</v>
      </c>
      <c r="C31">
        <v>98.49918798693345</v>
      </c>
      <c r="G31" s="10">
        <f>(H29-H28)/(G28-G29)</f>
        <v>1.0199935393324278</v>
      </c>
      <c r="H31" s="10" t="s">
        <v>8</v>
      </c>
      <c r="L31" s="9">
        <v>13632.434812528041</v>
      </c>
      <c r="M31">
        <v>497.62752451452388</v>
      </c>
    </row>
    <row r="32" spans="2:13" x14ac:dyDescent="0.2">
      <c r="B32" s="9">
        <f>F12+$G$26</f>
        <v>869.12585049842585</v>
      </c>
      <c r="C32">
        <v>100</v>
      </c>
      <c r="G32" s="10">
        <f>(H29-I12)/G31</f>
        <v>19.664548861744851</v>
      </c>
      <c r="H32" s="10"/>
      <c r="L32" s="9">
        <v>13631.934812528041</v>
      </c>
      <c r="M32">
        <v>500</v>
      </c>
    </row>
    <row r="33" spans="2:13" x14ac:dyDescent="0.2">
      <c r="B33" s="9">
        <f t="shared" ref="B33:B41" si="2">F3+$G$33</f>
        <v>1056.7903993601708</v>
      </c>
      <c r="C33">
        <v>12.900642955957116</v>
      </c>
      <c r="G33" s="11">
        <f>G29+G32</f>
        <v>960.79039936017068</v>
      </c>
      <c r="H33" s="10" t="s">
        <v>9</v>
      </c>
      <c r="L33" s="9">
        <v>96</v>
      </c>
      <c r="M33">
        <v>989.68323660870067</v>
      </c>
    </row>
    <row r="34" spans="2:13" x14ac:dyDescent="0.2">
      <c r="B34" s="9">
        <f t="shared" si="2"/>
        <v>1032.7903993601708</v>
      </c>
      <c r="C34">
        <v>13.366080690874</v>
      </c>
      <c r="L34" s="9">
        <v>72</v>
      </c>
      <c r="M34">
        <v>990.55147347902982</v>
      </c>
    </row>
    <row r="35" spans="2:13" x14ac:dyDescent="0.2">
      <c r="B35" s="9">
        <f t="shared" si="2"/>
        <v>1008.7903993601707</v>
      </c>
      <c r="C35">
        <v>14.113642933086055</v>
      </c>
      <c r="L35" s="9">
        <v>48</v>
      </c>
      <c r="M35">
        <v>991.2196703665868</v>
      </c>
    </row>
    <row r="36" spans="2:13" x14ac:dyDescent="0.2">
      <c r="B36" s="9">
        <f t="shared" si="2"/>
        <v>984.79039936017068</v>
      </c>
      <c r="C36">
        <v>15.2355776746763</v>
      </c>
      <c r="L36" s="9">
        <v>24</v>
      </c>
      <c r="M36">
        <v>992.78513647571117</v>
      </c>
    </row>
    <row r="37" spans="2:13" x14ac:dyDescent="0.2">
      <c r="B37" s="9">
        <f t="shared" si="2"/>
        <v>968.79039936017068</v>
      </c>
      <c r="C37">
        <v>15.742713032067201</v>
      </c>
      <c r="L37" s="9">
        <v>8</v>
      </c>
      <c r="M37">
        <v>994.00825161252521</v>
      </c>
    </row>
    <row r="38" spans="2:13" x14ac:dyDescent="0.2">
      <c r="B38" s="9">
        <f t="shared" si="2"/>
        <v>964.79039936017068</v>
      </c>
      <c r="C38">
        <v>17.45280568271939</v>
      </c>
      <c r="L38" s="9">
        <v>4</v>
      </c>
      <c r="M38">
        <v>995.16979462723395</v>
      </c>
    </row>
    <row r="39" spans="2:13" x14ac:dyDescent="0.2">
      <c r="B39" s="9">
        <f t="shared" si="2"/>
        <v>962.79039936017068</v>
      </c>
      <c r="C39">
        <v>18.336688916630802</v>
      </c>
      <c r="L39" s="9">
        <v>2</v>
      </c>
      <c r="M39">
        <v>995.87834209917253</v>
      </c>
    </row>
    <row r="40" spans="2:13" x14ac:dyDescent="0.2">
      <c r="B40" s="9">
        <f t="shared" si="2"/>
        <v>961.79039936017068</v>
      </c>
      <c r="C40">
        <v>18.776169361981264</v>
      </c>
      <c r="L40" s="9">
        <v>1</v>
      </c>
      <c r="M40">
        <v>996.54616784499774</v>
      </c>
    </row>
    <row r="41" spans="2:13" x14ac:dyDescent="0.2">
      <c r="B41" s="9">
        <f t="shared" si="2"/>
        <v>961.29039936017068</v>
      </c>
      <c r="C41">
        <v>19.532953842289441</v>
      </c>
      <c r="L41" s="9">
        <v>0.5</v>
      </c>
      <c r="M41">
        <v>997.62752451452388</v>
      </c>
    </row>
    <row r="42" spans="2:13" x14ac:dyDescent="0.2">
      <c r="B42" s="9">
        <f>F12+$G$33</f>
        <v>960.79039936017068</v>
      </c>
      <c r="C42">
        <v>20</v>
      </c>
      <c r="L42" s="9">
        <v>0</v>
      </c>
      <c r="M42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7306-BF34-D24F-8936-D4F5EE816466}">
  <dimension ref="B2:M42"/>
  <sheetViews>
    <sheetView topLeftCell="A22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8">
        <v>96</v>
      </c>
      <c r="C3" s="12">
        <v>960.60539700000004</v>
      </c>
      <c r="F3" s="8">
        <v>96</v>
      </c>
      <c r="G3">
        <v>472.08019030581568</v>
      </c>
      <c r="H3">
        <v>93.3369655591369</v>
      </c>
      <c r="I3" s="12">
        <v>17.497852900000002</v>
      </c>
      <c r="L3" s="8">
        <v>29934.913941378018</v>
      </c>
      <c r="M3">
        <v>18.349317857392112</v>
      </c>
    </row>
    <row r="4" spans="2:13" x14ac:dyDescent="0.2">
      <c r="B4" s="8">
        <v>72</v>
      </c>
      <c r="C4" s="12">
        <v>963.605502</v>
      </c>
      <c r="F4" s="8">
        <v>72</v>
      </c>
      <c r="G4">
        <v>475.14224156914952</v>
      </c>
      <c r="H4">
        <v>94.02882804843567</v>
      </c>
      <c r="I4" s="12">
        <v>17.7439459</v>
      </c>
      <c r="L4" s="8">
        <v>29910.913941378018</v>
      </c>
      <c r="M4">
        <v>18.488235756644759</v>
      </c>
    </row>
    <row r="5" spans="2:13" x14ac:dyDescent="0.2">
      <c r="B5" s="8">
        <v>48</v>
      </c>
      <c r="C5" s="12">
        <v>968.97926199999995</v>
      </c>
      <c r="F5" s="8">
        <v>48</v>
      </c>
      <c r="G5">
        <v>479.61417143928816</v>
      </c>
      <c r="H5">
        <v>94.582759010747324</v>
      </c>
      <c r="I5" s="12">
        <v>18.133662000000001</v>
      </c>
      <c r="L5" s="8">
        <v>29886.913941378018</v>
      </c>
      <c r="M5">
        <v>18.595147258653878</v>
      </c>
    </row>
    <row r="6" spans="2:13" x14ac:dyDescent="0.2">
      <c r="B6" s="8">
        <v>24</v>
      </c>
      <c r="C6" s="12">
        <v>973.21698000000004</v>
      </c>
      <c r="F6" s="8">
        <v>24</v>
      </c>
      <c r="G6">
        <v>483.20815308609525</v>
      </c>
      <c r="H6">
        <v>95.190525318715331</v>
      </c>
      <c r="I6" s="12">
        <v>18.398347099999999</v>
      </c>
      <c r="L6" s="8">
        <v>29862.913941378018</v>
      </c>
      <c r="M6">
        <v>18.845621836113793</v>
      </c>
    </row>
    <row r="7" spans="2:13" x14ac:dyDescent="0.2">
      <c r="B7" s="8">
        <v>8</v>
      </c>
      <c r="C7" s="12">
        <v>974.07106199999998</v>
      </c>
      <c r="F7" s="8">
        <v>8</v>
      </c>
      <c r="G7">
        <v>487.33877823785434</v>
      </c>
      <c r="H7">
        <v>95.935757088365492</v>
      </c>
      <c r="I7" s="12">
        <v>18.758074400000002</v>
      </c>
      <c r="L7" s="8">
        <v>29846.913941378018</v>
      </c>
      <c r="M7">
        <v>19.041320258004017</v>
      </c>
    </row>
    <row r="8" spans="2:13" x14ac:dyDescent="0.2">
      <c r="B8" s="8">
        <v>4</v>
      </c>
      <c r="C8" s="12">
        <v>981.45145600000001</v>
      </c>
      <c r="F8" s="8">
        <v>4</v>
      </c>
      <c r="G8">
        <v>490.19948281785082</v>
      </c>
      <c r="H8">
        <v>96.24656911620967</v>
      </c>
      <c r="I8" s="12">
        <v>19.425508099999998</v>
      </c>
      <c r="L8" s="8">
        <v>29842.913941378018</v>
      </c>
      <c r="M8">
        <v>19.227167140357455</v>
      </c>
    </row>
    <row r="9" spans="2:13" x14ac:dyDescent="0.2">
      <c r="B9" s="8">
        <v>2</v>
      </c>
      <c r="C9" s="12">
        <v>985.35646399999996</v>
      </c>
      <c r="F9" s="8">
        <v>2</v>
      </c>
      <c r="G9">
        <v>491.80559404476304</v>
      </c>
      <c r="H9">
        <v>96.656730318851999</v>
      </c>
      <c r="I9" s="12">
        <v>19.558585699999998</v>
      </c>
      <c r="L9" s="8">
        <v>29840.913941378018</v>
      </c>
      <c r="M9">
        <v>19.340534735867589</v>
      </c>
    </row>
    <row r="10" spans="2:13" x14ac:dyDescent="0.2">
      <c r="B10" s="8">
        <v>1</v>
      </c>
      <c r="C10" s="12">
        <v>996.92844700000001</v>
      </c>
      <c r="F10" s="8">
        <v>1</v>
      </c>
      <c r="G10">
        <v>495.73463994764529</v>
      </c>
      <c r="H10">
        <v>97.650941722693162</v>
      </c>
      <c r="I10" s="12">
        <v>19.736875699999999</v>
      </c>
      <c r="L10" s="8">
        <v>29839.913941378018</v>
      </c>
      <c r="M10">
        <v>19.447386855199621</v>
      </c>
    </row>
    <row r="11" spans="2:13" x14ac:dyDescent="0.2">
      <c r="B11" s="8">
        <v>0.5</v>
      </c>
      <c r="C11" s="12">
        <v>998.40620899999999</v>
      </c>
      <c r="F11" s="8">
        <v>0.5</v>
      </c>
      <c r="G11">
        <v>497.93012121843049</v>
      </c>
      <c r="H11">
        <v>98.601824535841317</v>
      </c>
      <c r="I11" s="12">
        <v>19.875288099999999</v>
      </c>
      <c r="L11" s="8">
        <v>29839.413941378018</v>
      </c>
      <c r="M11">
        <v>19.62040392232382</v>
      </c>
    </row>
    <row r="12" spans="2:13" x14ac:dyDescent="0.2">
      <c r="B12" s="8">
        <v>0</v>
      </c>
      <c r="C12" s="12">
        <v>1000</v>
      </c>
      <c r="F12" s="8">
        <v>0</v>
      </c>
      <c r="G12">
        <v>500</v>
      </c>
      <c r="H12">
        <v>100</v>
      </c>
      <c r="I12" s="12">
        <v>20</v>
      </c>
      <c r="L12" s="8">
        <v>29838.913941378018</v>
      </c>
      <c r="M12">
        <v>20</v>
      </c>
    </row>
    <row r="13" spans="2:13" x14ac:dyDescent="0.2">
      <c r="B13" s="9">
        <f t="shared" ref="B13:B21" si="0">B3+$G$19</f>
        <v>1077.2145370129958</v>
      </c>
      <c r="C13">
        <v>472.08019030581568</v>
      </c>
      <c r="L13" s="9">
        <v>24595.647001005444</v>
      </c>
      <c r="M13">
        <v>95.873294643480278</v>
      </c>
    </row>
    <row r="14" spans="2:13" x14ac:dyDescent="0.2">
      <c r="B14" s="9">
        <f t="shared" si="0"/>
        <v>1053.2145370129958</v>
      </c>
      <c r="C14">
        <v>475.14224156914952</v>
      </c>
      <c r="G14" s="8">
        <v>1000</v>
      </c>
      <c r="H14">
        <v>490.4274436026036</v>
      </c>
      <c r="L14" s="9">
        <v>24571.647001005444</v>
      </c>
      <c r="M14">
        <v>96.220589391611895</v>
      </c>
    </row>
    <row r="15" spans="2:13" x14ac:dyDescent="0.2">
      <c r="B15" s="9">
        <f t="shared" si="0"/>
        <v>1029.2145370129958</v>
      </c>
      <c r="C15">
        <v>479.61417143928816</v>
      </c>
      <c r="G15" s="8">
        <v>800</v>
      </c>
      <c r="H15">
        <v>592.34195488208286</v>
      </c>
      <c r="L15" s="9">
        <v>24547.647001005444</v>
      </c>
      <c r="M15">
        <v>96.487868146634696</v>
      </c>
    </row>
    <row r="16" spans="2:13" x14ac:dyDescent="0.2">
      <c r="B16" s="9">
        <f t="shared" si="0"/>
        <v>1005.2145370129958</v>
      </c>
      <c r="C16">
        <v>483.20815308609525</v>
      </c>
      <c r="L16" s="9">
        <v>24523.647001005444</v>
      </c>
      <c r="M16">
        <v>97.114054590284482</v>
      </c>
    </row>
    <row r="17" spans="2:13" x14ac:dyDescent="0.2">
      <c r="B17" s="9">
        <f t="shared" si="0"/>
        <v>989.21453701299583</v>
      </c>
      <c r="C17">
        <v>487.33877823785434</v>
      </c>
      <c r="G17" s="10">
        <f>(H15-H14)/(G14-G15)</f>
        <v>0.50957255639739629</v>
      </c>
      <c r="H17" s="10" t="s">
        <v>8</v>
      </c>
      <c r="L17" s="9">
        <v>24507.647001005444</v>
      </c>
      <c r="M17">
        <v>97.603300645010037</v>
      </c>
    </row>
    <row r="18" spans="2:13" x14ac:dyDescent="0.2">
      <c r="B18" s="9">
        <f t="shared" si="0"/>
        <v>985.21453701299583</v>
      </c>
      <c r="C18">
        <v>490.19948281785082</v>
      </c>
      <c r="G18" s="10">
        <f>(H15-G12)/G17</f>
        <v>181.21453701299581</v>
      </c>
      <c r="H18" s="10"/>
      <c r="L18" s="9">
        <v>24503.647001005444</v>
      </c>
      <c r="M18">
        <v>98.067917850893636</v>
      </c>
    </row>
    <row r="19" spans="2:13" x14ac:dyDescent="0.2">
      <c r="B19" s="9">
        <f t="shared" si="0"/>
        <v>983.21453701299583</v>
      </c>
      <c r="C19">
        <v>491.80559404476304</v>
      </c>
      <c r="G19" s="11">
        <f>G15+G18</f>
        <v>981.21453701299583</v>
      </c>
      <c r="H19" s="10" t="s">
        <v>9</v>
      </c>
      <c r="L19" s="9">
        <v>24501.647001005444</v>
      </c>
      <c r="M19">
        <v>98.351336839668974</v>
      </c>
    </row>
    <row r="20" spans="2:13" x14ac:dyDescent="0.2">
      <c r="B20" s="9">
        <f t="shared" si="0"/>
        <v>982.21453701299583</v>
      </c>
      <c r="C20">
        <v>495.73463994764529</v>
      </c>
      <c r="L20" s="9">
        <v>24500.647001005444</v>
      </c>
      <c r="M20">
        <v>98.618467137999048</v>
      </c>
    </row>
    <row r="21" spans="2:13" x14ac:dyDescent="0.2">
      <c r="B21" s="9">
        <f t="shared" si="0"/>
        <v>981.71453701299583</v>
      </c>
      <c r="C21">
        <v>497.93012121843049</v>
      </c>
      <c r="G21" s="9">
        <v>1800</v>
      </c>
      <c r="H21">
        <v>83.836088405948203</v>
      </c>
      <c r="L21" s="9">
        <v>24500.147001005444</v>
      </c>
      <c r="M21">
        <v>99.051009805809542</v>
      </c>
    </row>
    <row r="22" spans="2:13" x14ac:dyDescent="0.2">
      <c r="B22" s="9">
        <f>B12+$G$19</f>
        <v>981.21453701299583</v>
      </c>
      <c r="C22">
        <v>500</v>
      </c>
      <c r="G22" s="9">
        <v>1700</v>
      </c>
      <c r="H22">
        <v>134.73408349450665</v>
      </c>
      <c r="L22" s="9">
        <v>24499.647001005444</v>
      </c>
      <c r="M22">
        <v>100</v>
      </c>
    </row>
    <row r="23" spans="2:13" x14ac:dyDescent="0.2">
      <c r="B23" s="9">
        <f t="shared" ref="B23:B31" si="1">F3+$G$26</f>
        <v>1864.242537715036</v>
      </c>
      <c r="C23">
        <v>93.3369655591369</v>
      </c>
      <c r="L23" s="9">
        <v>13727.934812528041</v>
      </c>
      <c r="M23">
        <v>489.68323660870072</v>
      </c>
    </row>
    <row r="24" spans="2:13" x14ac:dyDescent="0.2">
      <c r="B24" s="9">
        <f t="shared" si="1"/>
        <v>1840.242537715036</v>
      </c>
      <c r="C24">
        <v>94.02882804843567</v>
      </c>
      <c r="G24" s="10">
        <f>(H22-H21)/(G21-G22)</f>
        <v>0.50897995088558445</v>
      </c>
      <c r="H24" s="10" t="s">
        <v>8</v>
      </c>
      <c r="L24" s="9">
        <v>13703.934812528041</v>
      </c>
      <c r="M24">
        <v>490.55147347902977</v>
      </c>
    </row>
    <row r="25" spans="2:13" x14ac:dyDescent="0.2">
      <c r="B25" s="9">
        <f t="shared" si="1"/>
        <v>1816.242537715036</v>
      </c>
      <c r="C25">
        <v>94.582759010747324</v>
      </c>
      <c r="G25" s="10">
        <f>(H22-H12)/G24</f>
        <v>68.242537715035965</v>
      </c>
      <c r="H25" s="10"/>
      <c r="L25" s="9">
        <v>13679.934812528041</v>
      </c>
      <c r="M25">
        <v>491.21967036658674</v>
      </c>
    </row>
    <row r="26" spans="2:13" x14ac:dyDescent="0.2">
      <c r="B26" s="9">
        <f t="shared" si="1"/>
        <v>1792.242537715036</v>
      </c>
      <c r="C26">
        <v>95.190525318715331</v>
      </c>
      <c r="G26" s="11">
        <f>G22+G25</f>
        <v>1768.242537715036</v>
      </c>
      <c r="H26" s="10" t="s">
        <v>9</v>
      </c>
      <c r="L26" s="9">
        <v>13655.934812528041</v>
      </c>
      <c r="M26">
        <v>492.78513647571117</v>
      </c>
    </row>
    <row r="27" spans="2:13" x14ac:dyDescent="0.2">
      <c r="B27" s="9">
        <f t="shared" si="1"/>
        <v>1776.242537715036</v>
      </c>
      <c r="C27">
        <v>95.935757088365492</v>
      </c>
      <c r="L27" s="9">
        <v>13639.934812528041</v>
      </c>
      <c r="M27">
        <v>494.0082516125251</v>
      </c>
    </row>
    <row r="28" spans="2:13" x14ac:dyDescent="0.2">
      <c r="B28" s="9">
        <f t="shared" si="1"/>
        <v>1772.242537715036</v>
      </c>
      <c r="C28">
        <v>96.24656911620967</v>
      </c>
      <c r="G28">
        <v>1960</v>
      </c>
      <c r="H28">
        <v>10.289949894425831</v>
      </c>
      <c r="L28" s="9">
        <v>13635.934812528041</v>
      </c>
      <c r="M28">
        <v>495.16979462723407</v>
      </c>
    </row>
    <row r="29" spans="2:13" x14ac:dyDescent="0.2">
      <c r="B29" s="9">
        <f t="shared" si="1"/>
        <v>1770.242537715036</v>
      </c>
      <c r="C29">
        <v>96.656730318851999</v>
      </c>
      <c r="G29">
        <v>1940</v>
      </c>
      <c r="H29">
        <v>20.389032038360256</v>
      </c>
      <c r="L29" s="9">
        <v>13633.934812528041</v>
      </c>
      <c r="M29">
        <v>495.87834209917241</v>
      </c>
    </row>
    <row r="30" spans="2:13" x14ac:dyDescent="0.2">
      <c r="B30" s="9">
        <f t="shared" si="1"/>
        <v>1769.242537715036</v>
      </c>
      <c r="C30">
        <v>97.650941722693162</v>
      </c>
      <c r="L30" s="9">
        <v>13632.934812528041</v>
      </c>
      <c r="M30">
        <v>496.54616784499763</v>
      </c>
    </row>
    <row r="31" spans="2:13" x14ac:dyDescent="0.2">
      <c r="B31" s="9">
        <f t="shared" si="1"/>
        <v>1768.742537715036</v>
      </c>
      <c r="C31">
        <v>98.601824535841317</v>
      </c>
      <c r="G31" s="10">
        <f>(H29-H28)/(G28-G29)</f>
        <v>0.50495410719672118</v>
      </c>
      <c r="H31" s="10" t="s">
        <v>8</v>
      </c>
      <c r="L31" s="9">
        <v>13632.434812528041</v>
      </c>
      <c r="M31">
        <v>497.62752451452388</v>
      </c>
    </row>
    <row r="32" spans="2:13" x14ac:dyDescent="0.2">
      <c r="B32" s="9">
        <f>F12+$G$26</f>
        <v>1768.242537715036</v>
      </c>
      <c r="C32">
        <v>100</v>
      </c>
      <c r="G32" s="10">
        <f>(H29-I12)/G31</f>
        <v>0.7704304862871344</v>
      </c>
      <c r="H32" s="10"/>
      <c r="L32" s="9">
        <v>13631.934812528041</v>
      </c>
      <c r="M32">
        <v>500</v>
      </c>
    </row>
    <row r="33" spans="2:13" x14ac:dyDescent="0.2">
      <c r="B33" s="9">
        <f t="shared" ref="B33:B41" si="2">F3+$G$33</f>
        <v>2036.7704304862871</v>
      </c>
      <c r="C33" s="12">
        <v>17.497852900000002</v>
      </c>
      <c r="G33" s="11">
        <f>G29+G32</f>
        <v>1940.7704304862871</v>
      </c>
      <c r="H33" s="10" t="s">
        <v>9</v>
      </c>
      <c r="L33" s="9">
        <v>96</v>
      </c>
      <c r="M33">
        <v>989.68323660870067</v>
      </c>
    </row>
    <row r="34" spans="2:13" x14ac:dyDescent="0.2">
      <c r="B34" s="9">
        <f t="shared" si="2"/>
        <v>2012.7704304862871</v>
      </c>
      <c r="C34" s="12">
        <v>17.7439459</v>
      </c>
      <c r="L34" s="9">
        <v>72</v>
      </c>
      <c r="M34">
        <v>990.55147347902982</v>
      </c>
    </row>
    <row r="35" spans="2:13" x14ac:dyDescent="0.2">
      <c r="B35" s="9">
        <f t="shared" si="2"/>
        <v>1988.7704304862871</v>
      </c>
      <c r="C35" s="12">
        <v>18.133662000000001</v>
      </c>
      <c r="L35" s="9">
        <v>48</v>
      </c>
      <c r="M35">
        <v>991.2196703665868</v>
      </c>
    </row>
    <row r="36" spans="2:13" x14ac:dyDescent="0.2">
      <c r="B36" s="9">
        <f t="shared" si="2"/>
        <v>1964.7704304862871</v>
      </c>
      <c r="C36" s="12">
        <v>18.398347099999999</v>
      </c>
      <c r="L36" s="9">
        <v>24</v>
      </c>
      <c r="M36">
        <v>992.78513647571117</v>
      </c>
    </row>
    <row r="37" spans="2:13" x14ac:dyDescent="0.2">
      <c r="B37" s="9">
        <f t="shared" si="2"/>
        <v>1948.7704304862871</v>
      </c>
      <c r="C37" s="12">
        <v>18.758074400000002</v>
      </c>
      <c r="L37" s="9">
        <v>8</v>
      </c>
      <c r="M37">
        <v>994.00825161252521</v>
      </c>
    </row>
    <row r="38" spans="2:13" x14ac:dyDescent="0.2">
      <c r="B38" s="9">
        <f t="shared" si="2"/>
        <v>1944.7704304862871</v>
      </c>
      <c r="C38" s="12">
        <v>19.425508099999998</v>
      </c>
      <c r="L38" s="9">
        <v>4</v>
      </c>
      <c r="M38">
        <v>995.16979462723395</v>
      </c>
    </row>
    <row r="39" spans="2:13" x14ac:dyDescent="0.2">
      <c r="B39" s="9">
        <f t="shared" si="2"/>
        <v>1942.7704304862871</v>
      </c>
      <c r="C39" s="12">
        <v>19.558585699999998</v>
      </c>
      <c r="L39" s="9">
        <v>2</v>
      </c>
      <c r="M39">
        <v>995.87834209917253</v>
      </c>
    </row>
    <row r="40" spans="2:13" x14ac:dyDescent="0.2">
      <c r="B40" s="9">
        <f t="shared" si="2"/>
        <v>1941.7704304862871</v>
      </c>
      <c r="C40" s="12">
        <v>19.736875699999999</v>
      </c>
      <c r="L40" s="9">
        <v>1</v>
      </c>
      <c r="M40">
        <v>996.54616784499774</v>
      </c>
    </row>
    <row r="41" spans="2:13" x14ac:dyDescent="0.2">
      <c r="B41" s="9">
        <f t="shared" si="2"/>
        <v>1941.2704304862871</v>
      </c>
      <c r="C41" s="12">
        <v>19.875288099999999</v>
      </c>
      <c r="L41" s="9">
        <v>0.5</v>
      </c>
      <c r="M41">
        <v>997.62752451452388</v>
      </c>
    </row>
    <row r="42" spans="2:13" x14ac:dyDescent="0.2">
      <c r="B42" s="9">
        <f>F12+$G$33</f>
        <v>1940.7704304862871</v>
      </c>
      <c r="C42" s="12">
        <v>20</v>
      </c>
      <c r="L42" s="9">
        <v>0</v>
      </c>
      <c r="M42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 20</vt:lpstr>
      <vt:lpstr>B 100</vt:lpstr>
      <vt:lpstr>B 500</vt:lpstr>
      <vt:lpstr>B 1000</vt:lpstr>
      <vt:lpstr>TET</vt:lpstr>
      <vt:lpstr>CIP</vt:lpstr>
      <vt:lpstr>SDZ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2020-10-12T14:06:14Z</dcterms:created>
  <dcterms:modified xsi:type="dcterms:W3CDTF">2022-06-14T21:51:17Z</dcterms:modified>
</cp:coreProperties>
</file>