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ri\Dropbox\Silvia y Clara - 2020\"/>
    </mc:Choice>
  </mc:AlternateContent>
  <xr:revisionPtr revIDLastSave="0" documentId="13_ncr:1_{94913A90-2355-40C5-B8CE-BB4EDE18850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" l="1"/>
  <c r="J19" i="1" l="1"/>
  <c r="K19" i="1" s="1"/>
  <c r="K13" i="1"/>
  <c r="K7" i="1"/>
  <c r="J22" i="1"/>
  <c r="K22" i="1" s="1"/>
  <c r="J21" i="1"/>
  <c r="K21" i="1" s="1"/>
  <c r="K20" i="1"/>
  <c r="J16" i="1"/>
  <c r="K16" i="1" s="1"/>
  <c r="J15" i="1"/>
  <c r="K15" i="1" s="1"/>
  <c r="J14" i="1"/>
  <c r="K14" i="1" s="1"/>
  <c r="J10" i="1"/>
  <c r="K10" i="1" s="1"/>
  <c r="J9" i="1"/>
  <c r="K9" i="1" s="1"/>
  <c r="J8" i="1"/>
  <c r="K8" i="1" s="1"/>
  <c r="J5" i="1"/>
  <c r="K5" i="1" s="1"/>
</calcChain>
</file>

<file path=xl/sharedStrings.xml><?xml version="1.0" encoding="utf-8"?>
<sst xmlns="http://schemas.openxmlformats.org/spreadsheetml/2006/main" count="109" uniqueCount="51">
  <si>
    <t>MUESTRA</t>
  </si>
  <si>
    <t>Fecha (día/mes/año)</t>
  </si>
  <si>
    <t>Código (fecha, tipo purín, dilución, tipo reactor)</t>
  </si>
  <si>
    <t>Fecha de envio</t>
  </si>
  <si>
    <t>Codigo UVa</t>
  </si>
  <si>
    <t>Matrix</t>
  </si>
  <si>
    <t>Comments</t>
  </si>
  <si>
    <t>Analyst</t>
  </si>
  <si>
    <t>Nº de botella de 0,5L</t>
  </si>
  <si>
    <t>Incidencias botellas</t>
  </si>
  <si>
    <t>especies</t>
  </si>
  <si>
    <t>Alimentación. 91019/0,30/0,05/25% / 5purin crudo 25% efluente</t>
  </si>
  <si>
    <t>P16</t>
  </si>
  <si>
    <t>Liquid</t>
  </si>
  <si>
    <t>Silvia</t>
  </si>
  <si>
    <t>Alimentación.</t>
  </si>
  <si>
    <t>P19</t>
  </si>
  <si>
    <t>Clara</t>
  </si>
  <si>
    <t xml:space="preserve">1/3 botella </t>
  </si>
  <si>
    <t>Biomasa.</t>
  </si>
  <si>
    <t>B10</t>
  </si>
  <si>
    <t>Solid</t>
  </si>
  <si>
    <t>Is it liophilized?</t>
  </si>
  <si>
    <t>P22</t>
  </si>
  <si>
    <t xml:space="preserve">Recirculado. </t>
  </si>
  <si>
    <t>P23</t>
  </si>
  <si>
    <t>2 botellas a la 1/2</t>
  </si>
  <si>
    <t>Purin crudo.</t>
  </si>
  <si>
    <t>P24</t>
  </si>
  <si>
    <t>Is it separated into liquid and solid phase? Is the solid phase liophilized?</t>
  </si>
  <si>
    <t>B11</t>
  </si>
  <si>
    <t>P25</t>
  </si>
  <si>
    <t>P26</t>
  </si>
  <si>
    <t>P27</t>
  </si>
  <si>
    <t>Biomasa /P10%-R75%.-w-tapado</t>
  </si>
  <si>
    <t>B12</t>
  </si>
  <si>
    <t>alimentacion P10%/R75%.-W-Tapado</t>
  </si>
  <si>
    <t>P28</t>
  </si>
  <si>
    <t>1 botella a la 1/2</t>
  </si>
  <si>
    <t>recirculado P10%/R75%.-W-Tapado</t>
  </si>
  <si>
    <t>P29</t>
  </si>
  <si>
    <t>purin crudo P10%/R75%.-W-Tapado</t>
  </si>
  <si>
    <t>P30</t>
  </si>
  <si>
    <t>Vtotal (mL)</t>
  </si>
  <si>
    <t>Vtotal (L)</t>
  </si>
  <si>
    <t>Tubo cent lleno</t>
  </si>
  <si>
    <t>Tubo de orina 40%</t>
  </si>
  <si>
    <t>Tubo de cent. Lleno</t>
  </si>
  <si>
    <t>¿?</t>
  </si>
  <si>
    <t>Date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</si>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</sst>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EF2CB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rgb="FFD9EAD3"/>
      </patternFill>
    </fill>
    <fill>
      <patternFill patternType="solid">
        <fgColor rgb="FFD9EAD3"/>
        <bgColor rgb="FFD9EAD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EF2CB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3" borderId="4" xfId="0" applyNumberForma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4" fontId="0" fillId="3" borderId="4" xfId="0" applyNumberFormat="1" applyFill="1" applyBorder="1" applyAlignment="1">
      <alignment horizontal="left" wrapText="1"/>
    </xf>
    <xf numFmtId="0" fontId="0" fillId="0" borderId="0" xfId="0" applyAlignment="1">
      <alignment horizontal="center"/>
    </xf>
    <xf numFmtId="164" fontId="0" fillId="4" borderId="6" xfId="0" applyNumberFormat="1" applyFill="1" applyBorder="1" applyAlignment="1">
      <alignment horizontal="center"/>
    </xf>
    <xf numFmtId="0" fontId="0" fillId="2" borderId="6" xfId="0" applyFill="1" applyBorder="1"/>
    <xf numFmtId="164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164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left" wrapText="1"/>
    </xf>
    <xf numFmtId="164" fontId="0" fillId="7" borderId="9" xfId="0" applyNumberFormat="1" applyFill="1" applyBorder="1" applyAlignment="1">
      <alignment horizontal="center"/>
    </xf>
    <xf numFmtId="0" fontId="0" fillId="8" borderId="10" xfId="0" applyFill="1" applyBorder="1"/>
    <xf numFmtId="164" fontId="0" fillId="8" borderId="10" xfId="0" applyNumberFormat="1" applyFill="1" applyBorder="1" applyAlignment="1">
      <alignment horizontal="center"/>
    </xf>
    <xf numFmtId="0" fontId="0" fillId="8" borderId="10" xfId="0" applyFill="1" applyBorder="1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0" fontId="0" fillId="2" borderId="8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left" wrapText="1"/>
    </xf>
    <xf numFmtId="0" fontId="0" fillId="0" borderId="12" xfId="0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20" xfId="0" applyBorder="1"/>
    <xf numFmtId="0" fontId="0" fillId="9" borderId="0" xfId="0" applyFill="1" applyAlignment="1">
      <alignment horizontal="center"/>
    </xf>
    <xf numFmtId="0" fontId="0" fillId="10" borderId="0" xfId="0" applyFill="1" applyAlignment="1">
      <alignment vertical="center"/>
    </xf>
    <xf numFmtId="0" fontId="0" fillId="10" borderId="0" xfId="0" applyFill="1" applyAlignment="1">
      <alignment horizontal="center" vertical="center"/>
    </xf>
    <xf numFmtId="0" fontId="2" fillId="11" borderId="4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0" fillId="6" borderId="0" xfId="0" applyFill="1"/>
    <xf numFmtId="0" fontId="0" fillId="5" borderId="0" xfId="0" applyFill="1"/>
    <xf numFmtId="0" fontId="0" fillId="0" borderId="0" xfId="0" applyAlignment="1">
      <alignment horizontal="left" vertical="center"/>
    </xf>
    <xf numFmtId="16" fontId="0" fillId="0" borderId="0" xfId="0" applyNumberFormat="1"/>
    <xf numFmtId="0" fontId="0" fillId="6" borderId="0" xfId="0" applyFill="1" applyBorder="1"/>
    <xf numFmtId="0" fontId="0" fillId="5" borderId="0" xfId="0" applyFill="1" applyBorder="1"/>
    <xf numFmtId="0" fontId="0" fillId="0" borderId="0" xfId="0" applyFill="1"/>
    <xf numFmtId="0" fontId="1" fillId="1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11" borderId="5" xfId="0" applyFont="1" applyFill="1" applyBorder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164" fontId="0" fillId="4" borderId="16" xfId="0" applyNumberFormat="1" applyFill="1" applyBorder="1" applyAlignment="1">
      <alignment horizontal="center" vertical="center"/>
    </xf>
    <xf numFmtId="164" fontId="0" fillId="4" borderId="18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4" fontId="0" fillId="2" borderId="17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0" fontId="0" fillId="2" borderId="17" xfId="0" applyFill="1" applyBorder="1" applyAlignment="1">
      <alignment horizontal="left" wrapText="1"/>
    </xf>
    <xf numFmtId="0" fontId="0" fillId="2" borderId="19" xfId="0" applyFill="1" applyBorder="1" applyAlignment="1">
      <alignment horizontal="left" wrapText="1"/>
    </xf>
    <xf numFmtId="164" fontId="0" fillId="4" borderId="23" xfId="0" applyNumberFormat="1" applyFill="1" applyBorder="1" applyAlignment="1">
      <alignment horizontal="center" vertical="center"/>
    </xf>
    <xf numFmtId="164" fontId="0" fillId="4" borderId="25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topLeftCell="C7" zoomScale="96" zoomScaleNormal="96" workbookViewId="0">
      <selection activeCell="O22" sqref="O22"/>
    </sheetView>
  </sheetViews>
  <sheetFormatPr baseColWidth="10" defaultRowHeight="15" x14ac:dyDescent="0.25"/>
  <cols>
    <col min="1" max="1" width="14.28515625" customWidth="1"/>
    <col min="2" max="2" width="38" customWidth="1"/>
    <col min="3" max="3" width="13.28515625" customWidth="1"/>
    <col min="7" max="7" width="17.42578125" customWidth="1"/>
    <col min="8" max="8" width="20.85546875" customWidth="1"/>
    <col min="9" max="9" width="23.5703125" customWidth="1"/>
  </cols>
  <sheetData>
    <row r="1" spans="1:15" x14ac:dyDescent="0.25">
      <c r="A1" s="54" t="s">
        <v>0</v>
      </c>
      <c r="B1" s="55"/>
      <c r="C1" s="56"/>
      <c r="D1" s="1"/>
      <c r="E1" s="2"/>
      <c r="F1" s="2"/>
      <c r="G1" s="3"/>
      <c r="H1" s="2"/>
      <c r="I1" s="2"/>
      <c r="J1" s="2"/>
    </row>
    <row r="2" spans="1:15" ht="30" x14ac:dyDescent="0.25">
      <c r="A2" s="41" t="s">
        <v>1</v>
      </c>
      <c r="B2" s="41" t="s">
        <v>2</v>
      </c>
      <c r="C2" s="41" t="s">
        <v>3</v>
      </c>
      <c r="D2" s="41" t="s">
        <v>4</v>
      </c>
      <c r="E2" s="57" t="s">
        <v>5</v>
      </c>
      <c r="F2" s="58"/>
      <c r="G2" s="42" t="s">
        <v>6</v>
      </c>
      <c r="H2" s="39" t="s">
        <v>8</v>
      </c>
      <c r="I2" s="40" t="s">
        <v>9</v>
      </c>
      <c r="J2" s="39" t="s">
        <v>43</v>
      </c>
      <c r="K2" s="39" t="s">
        <v>44</v>
      </c>
      <c r="L2" s="53" t="s">
        <v>7</v>
      </c>
      <c r="M2" s="53"/>
      <c r="N2" s="40" t="s">
        <v>49</v>
      </c>
      <c r="O2" s="40"/>
    </row>
    <row r="3" spans="1:15" x14ac:dyDescent="0.25">
      <c r="A3" s="4"/>
      <c r="B3" s="5" t="s">
        <v>10</v>
      </c>
      <c r="C3" s="4"/>
      <c r="D3" s="6"/>
      <c r="G3" s="7"/>
      <c r="H3" s="7"/>
      <c r="I3" s="7"/>
    </row>
    <row r="4" spans="1:15" x14ac:dyDescent="0.25">
      <c r="A4" s="8">
        <v>43748</v>
      </c>
      <c r="B4" s="9" t="s">
        <v>11</v>
      </c>
      <c r="C4" s="10">
        <v>43687</v>
      </c>
      <c r="D4" s="11" t="s">
        <v>12</v>
      </c>
      <c r="E4" s="3" t="s">
        <v>13</v>
      </c>
      <c r="F4" s="3"/>
      <c r="G4" s="7"/>
      <c r="H4" s="3"/>
      <c r="I4" s="7"/>
      <c r="L4" t="s">
        <v>48</v>
      </c>
    </row>
    <row r="5" spans="1:15" x14ac:dyDescent="0.25">
      <c r="A5" s="8">
        <v>43781</v>
      </c>
      <c r="B5" s="9" t="s">
        <v>15</v>
      </c>
      <c r="C5" s="10">
        <v>43781</v>
      </c>
      <c r="D5" s="12" t="s">
        <v>16</v>
      </c>
      <c r="E5" s="3" t="s">
        <v>13</v>
      </c>
      <c r="F5" s="3"/>
      <c r="G5" s="7"/>
      <c r="H5" s="7">
        <v>1</v>
      </c>
      <c r="I5" s="7" t="s">
        <v>18</v>
      </c>
      <c r="J5" s="45">
        <f>1/3*500</f>
        <v>166.66666666666666</v>
      </c>
      <c r="K5" s="43">
        <f>J5/1000</f>
        <v>0.16666666666666666</v>
      </c>
      <c r="L5" s="46" t="s">
        <v>17</v>
      </c>
      <c r="M5" s="47" t="s">
        <v>14</v>
      </c>
      <c r="N5" s="49">
        <v>44022</v>
      </c>
      <c r="O5" t="s">
        <v>50</v>
      </c>
    </row>
    <row r="6" spans="1:15" ht="15.75" thickBot="1" x14ac:dyDescent="0.3">
      <c r="A6" s="13"/>
      <c r="B6" s="14"/>
      <c r="C6" s="13"/>
      <c r="D6" s="15"/>
      <c r="E6" s="3"/>
      <c r="F6" s="3"/>
      <c r="G6" s="7"/>
      <c r="H6" s="7"/>
      <c r="I6" s="7"/>
      <c r="J6" s="7"/>
      <c r="K6" s="7"/>
    </row>
    <row r="7" spans="1:15" x14ac:dyDescent="0.25">
      <c r="A7" s="16">
        <v>43886</v>
      </c>
      <c r="B7" s="17" t="s">
        <v>19</v>
      </c>
      <c r="C7" s="18">
        <v>43886</v>
      </c>
      <c r="D7" s="19" t="s">
        <v>20</v>
      </c>
      <c r="E7" s="20"/>
      <c r="F7" s="20" t="s">
        <v>21</v>
      </c>
      <c r="G7" s="21" t="s">
        <v>22</v>
      </c>
      <c r="H7" s="38">
        <v>1</v>
      </c>
      <c r="I7" s="38" t="s">
        <v>47</v>
      </c>
      <c r="J7" s="38">
        <v>50</v>
      </c>
      <c r="K7" s="38">
        <f t="shared" ref="K7" si="0">J7/1000</f>
        <v>0.05</v>
      </c>
      <c r="L7" s="46" t="s">
        <v>17</v>
      </c>
      <c r="M7" s="47" t="s">
        <v>14</v>
      </c>
      <c r="N7" s="49">
        <v>44060</v>
      </c>
      <c r="O7" t="s">
        <v>50</v>
      </c>
    </row>
    <row r="8" spans="1:15" x14ac:dyDescent="0.25">
      <c r="A8" s="22">
        <v>43886</v>
      </c>
      <c r="B8" s="9" t="s">
        <v>15</v>
      </c>
      <c r="C8" s="10">
        <v>43886</v>
      </c>
      <c r="D8" s="11" t="s">
        <v>23</v>
      </c>
      <c r="E8" s="3" t="s">
        <v>13</v>
      </c>
      <c r="F8" s="3"/>
      <c r="G8" s="23"/>
      <c r="H8" s="7">
        <v>2</v>
      </c>
      <c r="I8" s="7"/>
      <c r="J8" s="44">
        <f>2*500</f>
        <v>1000</v>
      </c>
      <c r="K8" s="7">
        <f t="shared" ref="K8:K22" si="1">J8/1000</f>
        <v>1</v>
      </c>
      <c r="L8" s="47" t="s">
        <v>14</v>
      </c>
      <c r="M8" s="46" t="s">
        <v>17</v>
      </c>
      <c r="N8" s="49">
        <v>44021</v>
      </c>
      <c r="O8" t="s">
        <v>50</v>
      </c>
    </row>
    <row r="9" spans="1:15" ht="15.75" thickBot="1" x14ac:dyDescent="0.3">
      <c r="A9" s="24">
        <v>43886</v>
      </c>
      <c r="B9" s="25" t="s">
        <v>24</v>
      </c>
      <c r="C9" s="26">
        <v>43886</v>
      </c>
      <c r="D9" s="27" t="s">
        <v>25</v>
      </c>
      <c r="E9" s="3" t="s">
        <v>13</v>
      </c>
      <c r="F9" s="3"/>
      <c r="G9" s="23"/>
      <c r="H9" s="7">
        <v>2</v>
      </c>
      <c r="I9" s="7" t="s">
        <v>38</v>
      </c>
      <c r="J9" s="44">
        <f>0.5*500+500</f>
        <v>750</v>
      </c>
      <c r="K9" s="7">
        <f t="shared" si="1"/>
        <v>0.75</v>
      </c>
      <c r="L9" s="50" t="s">
        <v>17</v>
      </c>
      <c r="M9" s="51" t="s">
        <v>14</v>
      </c>
      <c r="N9" s="49">
        <v>44020</v>
      </c>
      <c r="O9" t="s">
        <v>50</v>
      </c>
    </row>
    <row r="10" spans="1:15" x14ac:dyDescent="0.25">
      <c r="A10" s="59">
        <v>43886</v>
      </c>
      <c r="B10" s="61" t="s">
        <v>27</v>
      </c>
      <c r="C10" s="63">
        <v>43886</v>
      </c>
      <c r="D10" s="65" t="s">
        <v>28</v>
      </c>
      <c r="E10" s="20" t="s">
        <v>13</v>
      </c>
      <c r="F10" s="28"/>
      <c r="G10" s="67" t="s">
        <v>29</v>
      </c>
      <c r="H10" s="7">
        <v>5</v>
      </c>
      <c r="I10" s="7"/>
      <c r="J10" s="7">
        <f>5*500</f>
        <v>2500</v>
      </c>
      <c r="K10" s="7">
        <f t="shared" si="1"/>
        <v>2.5</v>
      </c>
      <c r="L10" s="47" t="s">
        <v>14</v>
      </c>
      <c r="M10" s="46" t="s">
        <v>17</v>
      </c>
      <c r="N10" s="49">
        <v>44026</v>
      </c>
      <c r="O10" t="s">
        <v>50</v>
      </c>
    </row>
    <row r="11" spans="1:15" ht="59.25" customHeight="1" thickBot="1" x14ac:dyDescent="0.3">
      <c r="A11" s="60"/>
      <c r="B11" s="62"/>
      <c r="C11" s="64"/>
      <c r="D11" s="66"/>
      <c r="E11" s="29"/>
      <c r="F11" s="30" t="s">
        <v>21</v>
      </c>
      <c r="G11" s="68"/>
      <c r="H11" s="7"/>
      <c r="I11" s="7"/>
      <c r="J11" s="7"/>
      <c r="K11" s="7"/>
      <c r="L11" s="48" t="s">
        <v>48</v>
      </c>
    </row>
    <row r="12" spans="1:15" ht="15.75" thickBot="1" x14ac:dyDescent="0.3">
      <c r="A12" s="31"/>
      <c r="B12" s="32"/>
      <c r="C12" s="33"/>
      <c r="D12" s="34"/>
      <c r="E12" s="3"/>
      <c r="F12" s="3"/>
      <c r="G12" s="35"/>
      <c r="H12" s="7"/>
      <c r="I12" s="7"/>
      <c r="J12" s="7"/>
      <c r="K12" s="7"/>
    </row>
    <row r="13" spans="1:15" x14ac:dyDescent="0.25">
      <c r="A13" s="16">
        <v>43893</v>
      </c>
      <c r="B13" s="17" t="s">
        <v>19</v>
      </c>
      <c r="C13" s="18">
        <v>43893</v>
      </c>
      <c r="D13" s="19" t="s">
        <v>30</v>
      </c>
      <c r="E13" s="20"/>
      <c r="F13" s="20" t="s">
        <v>21</v>
      </c>
      <c r="G13" s="21" t="s">
        <v>22</v>
      </c>
      <c r="H13" s="38">
        <v>1</v>
      </c>
      <c r="I13" s="38" t="s">
        <v>45</v>
      </c>
      <c r="J13" s="38">
        <v>50</v>
      </c>
      <c r="K13" s="38">
        <f t="shared" si="1"/>
        <v>0.05</v>
      </c>
      <c r="L13" s="47" t="s">
        <v>14</v>
      </c>
      <c r="O13" t="s">
        <v>50</v>
      </c>
    </row>
    <row r="14" spans="1:15" ht="15.6" customHeight="1" x14ac:dyDescent="0.25">
      <c r="A14" s="22">
        <v>43893</v>
      </c>
      <c r="B14" s="9" t="s">
        <v>15</v>
      </c>
      <c r="C14" s="10">
        <v>43893</v>
      </c>
      <c r="D14" s="11" t="s">
        <v>31</v>
      </c>
      <c r="E14" s="3" t="s">
        <v>13</v>
      </c>
      <c r="F14" s="3"/>
      <c r="G14" s="23"/>
      <c r="H14" s="7">
        <v>3</v>
      </c>
      <c r="I14" s="7" t="s">
        <v>38</v>
      </c>
      <c r="J14" s="7">
        <f>3*500</f>
        <v>1500</v>
      </c>
      <c r="K14" s="7">
        <f t="shared" si="1"/>
        <v>1.5</v>
      </c>
      <c r="L14" s="47" t="s">
        <v>14</v>
      </c>
      <c r="O14" t="s">
        <v>50</v>
      </c>
    </row>
    <row r="15" spans="1:15" ht="15.75" thickBot="1" x14ac:dyDescent="0.3">
      <c r="A15" s="24">
        <v>43893</v>
      </c>
      <c r="B15" s="25" t="s">
        <v>24</v>
      </c>
      <c r="C15" s="26">
        <v>43893</v>
      </c>
      <c r="D15" s="27" t="s">
        <v>32</v>
      </c>
      <c r="E15" s="3" t="s">
        <v>13</v>
      </c>
      <c r="F15" s="3"/>
      <c r="G15" s="23"/>
      <c r="H15" s="7">
        <v>3</v>
      </c>
      <c r="I15" s="7"/>
      <c r="J15" s="7">
        <f>3*500</f>
        <v>1500</v>
      </c>
      <c r="K15" s="7">
        <f t="shared" si="1"/>
        <v>1.5</v>
      </c>
      <c r="L15" s="47" t="s">
        <v>14</v>
      </c>
      <c r="O15" t="s">
        <v>50</v>
      </c>
    </row>
    <row r="16" spans="1:15" x14ac:dyDescent="0.25">
      <c r="A16" s="59">
        <v>43893</v>
      </c>
      <c r="B16" s="61" t="s">
        <v>27</v>
      </c>
      <c r="C16" s="69">
        <v>43893</v>
      </c>
      <c r="D16" s="71" t="s">
        <v>33</v>
      </c>
      <c r="E16" s="20" t="s">
        <v>13</v>
      </c>
      <c r="F16" s="28"/>
      <c r="G16" s="67" t="s">
        <v>29</v>
      </c>
      <c r="H16" s="7">
        <v>5</v>
      </c>
      <c r="I16" s="7"/>
      <c r="J16" s="7">
        <f>5*500</f>
        <v>2500</v>
      </c>
      <c r="K16" s="7">
        <f t="shared" si="1"/>
        <v>2.5</v>
      </c>
      <c r="L16" s="47" t="s">
        <v>14</v>
      </c>
      <c r="M16" s="52"/>
      <c r="N16" s="49">
        <v>44027</v>
      </c>
      <c r="O16" t="s">
        <v>50</v>
      </c>
    </row>
    <row r="17" spans="1:15" ht="51.75" customHeight="1" thickBot="1" x14ac:dyDescent="0.3">
      <c r="A17" s="60"/>
      <c r="B17" s="62"/>
      <c r="C17" s="70"/>
      <c r="D17" s="72"/>
      <c r="E17" s="29"/>
      <c r="F17" s="30" t="s">
        <v>21</v>
      </c>
      <c r="G17" s="68"/>
      <c r="H17" s="7"/>
      <c r="I17" s="7"/>
      <c r="J17" s="7"/>
      <c r="K17" s="7"/>
      <c r="L17" s="47" t="s">
        <v>48</v>
      </c>
    </row>
    <row r="18" spans="1:15" ht="15.75" thickBot="1" x14ac:dyDescent="0.3">
      <c r="A18" s="31"/>
      <c r="B18" s="32"/>
      <c r="C18" s="13"/>
      <c r="D18" s="36"/>
      <c r="E18" s="3"/>
      <c r="F18" s="3"/>
      <c r="G18" s="35"/>
      <c r="H18" s="7"/>
      <c r="I18" s="7"/>
      <c r="J18" s="7"/>
      <c r="K18" s="7"/>
    </row>
    <row r="19" spans="1:15" x14ac:dyDescent="0.25">
      <c r="A19" s="16">
        <v>43901</v>
      </c>
      <c r="B19" s="17" t="s">
        <v>34</v>
      </c>
      <c r="C19" s="18">
        <v>43901</v>
      </c>
      <c r="D19" s="19" t="s">
        <v>35</v>
      </c>
      <c r="E19" s="20"/>
      <c r="F19" s="20" t="s">
        <v>21</v>
      </c>
      <c r="G19" s="21" t="s">
        <v>22</v>
      </c>
      <c r="H19" s="38">
        <v>1</v>
      </c>
      <c r="I19" s="38" t="s">
        <v>46</v>
      </c>
      <c r="J19" s="38">
        <f>100*0.4</f>
        <v>40</v>
      </c>
      <c r="K19" s="38">
        <f t="shared" si="1"/>
        <v>0.04</v>
      </c>
      <c r="L19" s="46" t="s">
        <v>17</v>
      </c>
      <c r="N19" s="49">
        <v>44062</v>
      </c>
      <c r="O19" t="s">
        <v>50</v>
      </c>
    </row>
    <row r="20" spans="1:15" x14ac:dyDescent="0.25">
      <c r="A20" s="22">
        <v>43901</v>
      </c>
      <c r="B20" s="9" t="s">
        <v>36</v>
      </c>
      <c r="C20" s="10">
        <v>43901</v>
      </c>
      <c r="D20" s="11" t="s">
        <v>37</v>
      </c>
      <c r="E20" s="3" t="s">
        <v>13</v>
      </c>
      <c r="F20" s="3"/>
      <c r="G20" s="23"/>
      <c r="H20" s="7">
        <v>3</v>
      </c>
      <c r="I20" s="7" t="s">
        <v>38</v>
      </c>
      <c r="J20" s="7">
        <f>2*500+0.5*500</f>
        <v>1250</v>
      </c>
      <c r="K20" s="7">
        <f t="shared" si="1"/>
        <v>1.25</v>
      </c>
      <c r="L20" s="46" t="s">
        <v>17</v>
      </c>
      <c r="N20" s="49">
        <v>44029</v>
      </c>
      <c r="O20" t="s">
        <v>50</v>
      </c>
    </row>
    <row r="21" spans="1:15" ht="15.75" thickBot="1" x14ac:dyDescent="0.3">
      <c r="A21" s="24">
        <v>43901</v>
      </c>
      <c r="B21" s="25" t="s">
        <v>39</v>
      </c>
      <c r="C21" s="26">
        <v>43901</v>
      </c>
      <c r="D21" s="27" t="s">
        <v>40</v>
      </c>
      <c r="E21" s="3" t="s">
        <v>13</v>
      </c>
      <c r="F21" s="3"/>
      <c r="G21" s="23"/>
      <c r="H21" s="7">
        <v>3</v>
      </c>
      <c r="I21" s="7" t="s">
        <v>26</v>
      </c>
      <c r="J21" s="44">
        <f>2*0.5*500+500</f>
        <v>1000</v>
      </c>
      <c r="K21" s="7">
        <f t="shared" si="1"/>
        <v>1</v>
      </c>
      <c r="L21" s="46" t="s">
        <v>17</v>
      </c>
      <c r="N21" s="49">
        <v>44069</v>
      </c>
      <c r="O21" t="s">
        <v>50</v>
      </c>
    </row>
    <row r="22" spans="1:15" x14ac:dyDescent="0.25">
      <c r="A22" s="73">
        <v>43901</v>
      </c>
      <c r="B22" s="75" t="s">
        <v>41</v>
      </c>
      <c r="C22" s="77">
        <v>43901</v>
      </c>
      <c r="D22" s="79" t="s">
        <v>42</v>
      </c>
      <c r="E22" s="20" t="s">
        <v>13</v>
      </c>
      <c r="F22" s="28"/>
      <c r="G22" s="81" t="s">
        <v>29</v>
      </c>
      <c r="H22" s="7">
        <v>5</v>
      </c>
      <c r="J22" s="7">
        <f>5*500</f>
        <v>2500</v>
      </c>
      <c r="K22" s="7">
        <f t="shared" si="1"/>
        <v>2.5</v>
      </c>
      <c r="L22" s="46" t="s">
        <v>17</v>
      </c>
      <c r="M22" s="52"/>
      <c r="N22" s="49">
        <v>44028</v>
      </c>
      <c r="O22" t="s">
        <v>50</v>
      </c>
    </row>
    <row r="23" spans="1:15" ht="55.5" customHeight="1" thickBot="1" x14ac:dyDescent="0.3">
      <c r="A23" s="74"/>
      <c r="B23" s="76"/>
      <c r="C23" s="78"/>
      <c r="D23" s="80"/>
      <c r="E23" s="37"/>
      <c r="F23" s="30" t="s">
        <v>21</v>
      </c>
      <c r="G23" s="82"/>
      <c r="J23" s="7"/>
      <c r="K23" s="7"/>
      <c r="L23" s="46" t="s">
        <v>17</v>
      </c>
      <c r="N23" s="49">
        <v>44077</v>
      </c>
      <c r="O23" t="s">
        <v>50</v>
      </c>
    </row>
    <row r="24" spans="1:15" x14ac:dyDescent="0.25">
      <c r="E24" s="3"/>
      <c r="F24" s="3"/>
      <c r="G24" s="7"/>
    </row>
    <row r="25" spans="1:15" x14ac:dyDescent="0.25">
      <c r="G25" s="7"/>
      <c r="H25" s="3"/>
    </row>
    <row r="26" spans="1:15" x14ac:dyDescent="0.25">
      <c r="G26" s="7"/>
      <c r="H26" s="3"/>
    </row>
  </sheetData>
  <mergeCells count="18">
    <mergeCell ref="A22:A23"/>
    <mergeCell ref="B22:B23"/>
    <mergeCell ref="C22:C23"/>
    <mergeCell ref="D22:D23"/>
    <mergeCell ref="G22:G23"/>
    <mergeCell ref="A16:A17"/>
    <mergeCell ref="B16:B17"/>
    <mergeCell ref="C16:C17"/>
    <mergeCell ref="D16:D17"/>
    <mergeCell ref="G16:G17"/>
    <mergeCell ref="L2:M2"/>
    <mergeCell ref="A1:C1"/>
    <mergeCell ref="E2:F2"/>
    <mergeCell ref="A10:A11"/>
    <mergeCell ref="B10:B11"/>
    <mergeCell ref="C10:C11"/>
    <mergeCell ref="D10:D11"/>
    <mergeCell ref="G10:G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Casado Martín</dc:creator>
  <cp:lastModifiedBy>Clara Casado Martín</cp:lastModifiedBy>
  <dcterms:created xsi:type="dcterms:W3CDTF">2020-07-03T18:14:51Z</dcterms:created>
  <dcterms:modified xsi:type="dcterms:W3CDTF">2020-09-02T18:44:06Z</dcterms:modified>
</cp:coreProperties>
</file>