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ANTERA\MEMORIA\RE_ Tutoría TFG\"/>
    </mc:Choice>
  </mc:AlternateContent>
  <xr:revisionPtr revIDLastSave="0" documentId="13_ncr:1_{1C254669-87C4-4E35-9466-F6F9CE33F662}" xr6:coauthVersionLast="47" xr6:coauthVersionMax="47" xr10:uidLastSave="{00000000-0000-0000-0000-000000000000}"/>
  <bookViews>
    <workbookView xWindow="28680" yWindow="15" windowWidth="29040" windowHeight="15840" xr2:uid="{AE6B98EE-D485-4F16-BC0F-87CBAFDD663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" i="1" l="1"/>
  <c r="B7" i="1"/>
  <c r="B8" i="1"/>
  <c r="B9" i="1"/>
  <c r="D1" i="1"/>
</calcChain>
</file>

<file path=xl/sharedStrings.xml><?xml version="1.0" encoding="utf-8"?>
<sst xmlns="http://schemas.openxmlformats.org/spreadsheetml/2006/main" count="36" uniqueCount="34">
  <si>
    <t>Vd</t>
  </si>
  <si>
    <t>Rc</t>
  </si>
  <si>
    <t>Vcc</t>
  </si>
  <si>
    <t>mRescc</t>
  </si>
  <si>
    <t>S</t>
  </si>
  <si>
    <t>Dp</t>
  </si>
  <si>
    <t>mfrescacc</t>
  </si>
  <si>
    <t>%res</t>
  </si>
  <si>
    <t>Pesc (bar)</t>
  </si>
  <si>
    <t>Reg (rev/min)</t>
  </si>
  <si>
    <t>R (J/kg K)</t>
  </si>
  <si>
    <t>ma (g/min)</t>
  </si>
  <si>
    <t>mf(g/min)</t>
  </si>
  <si>
    <t>Tesc (K)</t>
  </si>
  <si>
    <t>Pesc(bar)</t>
  </si>
  <si>
    <t>Tesc(K)</t>
  </si>
  <si>
    <t>Reg(rev/min)</t>
  </si>
  <si>
    <t>ma(g/min)</t>
  </si>
  <si>
    <t>Punto</t>
  </si>
  <si>
    <t>P1</t>
  </si>
  <si>
    <t>P2</t>
  </si>
  <si>
    <t>P3</t>
  </si>
  <si>
    <t>P4</t>
  </si>
  <si>
    <t>P5</t>
  </si>
  <si>
    <t>P6</t>
  </si>
  <si>
    <t>P7</t>
  </si>
  <si>
    <t>P8</t>
  </si>
  <si>
    <t>P16</t>
  </si>
  <si>
    <t>P17</t>
  </si>
  <si>
    <t>P18</t>
  </si>
  <si>
    <t>P19</t>
  </si>
  <si>
    <t>P20</t>
  </si>
  <si>
    <t>P21</t>
  </si>
  <si>
    <t>HIPOTESIS PESC A 2000RPM IGUAL QUE A 1250RPM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</si>
</sst>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1" fontId="0" fillId="0" borderId="0" xfId="0" applyNumberFormat="1"/>
    <xf numFmtId="0" fontId="0" fillId="2" borderId="0" xfId="0" applyFill="1"/>
    <xf numFmtId="10" fontId="0" fillId="0" borderId="0" xfId="1" applyNumberFormat="1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0" fillId="0" borderId="0" xfId="0" applyNumberFormat="1"/>
    <xf numFmtId="10" fontId="0" fillId="0" borderId="0" xfId="0" applyNumberFormat="1"/>
    <xf numFmtId="0" fontId="0" fillId="0" borderId="0" xfId="0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5550B-F4B1-4A52-899B-AA1FD7DBEB60}">
  <dimension ref="A1:J26"/>
  <sheetViews>
    <sheetView tabSelected="1" workbookViewId="0">
      <selection activeCell="N12" sqref="N12"/>
    </sheetView>
  </sheetViews>
  <sheetFormatPr baseColWidth="10" defaultRowHeight="15" x14ac:dyDescent="0.25"/>
  <cols>
    <col min="2" max="2" width="12" bestFit="1" customWidth="1"/>
    <col min="11" max="11" width="13.28515625" customWidth="1"/>
  </cols>
  <sheetData>
    <row r="1" spans="1:10" x14ac:dyDescent="0.25">
      <c r="A1" t="s">
        <v>8</v>
      </c>
      <c r="B1" s="2">
        <v>0.93400000000000005</v>
      </c>
      <c r="C1" t="s">
        <v>0</v>
      </c>
      <c r="D1">
        <f>PI()*F2^2/4*F1</f>
        <v>3.7699111843077514E-4</v>
      </c>
      <c r="E1" t="s">
        <v>4</v>
      </c>
      <c r="F1">
        <v>7.4999999999999997E-2</v>
      </c>
    </row>
    <row r="2" spans="1:10" x14ac:dyDescent="0.25">
      <c r="A2" t="s">
        <v>13</v>
      </c>
      <c r="B2" s="2">
        <v>828.76</v>
      </c>
      <c r="C2" t="s">
        <v>1</v>
      </c>
      <c r="D2">
        <v>12.48</v>
      </c>
      <c r="E2" t="s">
        <v>5</v>
      </c>
      <c r="F2">
        <v>0.08</v>
      </c>
    </row>
    <row r="3" spans="1:10" x14ac:dyDescent="0.25">
      <c r="A3" t="s">
        <v>10</v>
      </c>
      <c r="B3">
        <v>287</v>
      </c>
      <c r="C3" t="s">
        <v>2</v>
      </c>
      <c r="D3">
        <f>D1/(D2-1)</f>
        <v>3.2838947598499572E-5</v>
      </c>
    </row>
    <row r="4" spans="1:10" x14ac:dyDescent="0.25">
      <c r="A4" t="s">
        <v>9</v>
      </c>
      <c r="B4" s="2">
        <v>2000</v>
      </c>
    </row>
    <row r="5" spans="1:10" x14ac:dyDescent="0.25">
      <c r="A5" t="s">
        <v>11</v>
      </c>
      <c r="B5" s="2">
        <v>158.37100000000001</v>
      </c>
    </row>
    <row r="6" spans="1:10" x14ac:dyDescent="0.25">
      <c r="A6" t="s">
        <v>12</v>
      </c>
      <c r="B6" s="2">
        <v>16.748200000000001</v>
      </c>
    </row>
    <row r="7" spans="1:10" x14ac:dyDescent="0.25">
      <c r="A7" t="s">
        <v>3</v>
      </c>
      <c r="B7">
        <f>B1*10^5*D3/B3/B2</f>
        <v>1.2895121201599788E-5</v>
      </c>
    </row>
    <row r="8" spans="1:10" x14ac:dyDescent="0.25">
      <c r="A8" t="s">
        <v>6</v>
      </c>
      <c r="B8" s="1">
        <f>(B6+B5)/1000/1250*2</f>
        <v>2.8019071999999998E-4</v>
      </c>
    </row>
    <row r="9" spans="1:10" ht="15.75" thickBot="1" x14ac:dyDescent="0.3">
      <c r="A9" t="s">
        <v>7</v>
      </c>
      <c r="B9" s="3">
        <f>B7/(B8+B7)</f>
        <v>4.3997762391837447E-2</v>
      </c>
    </row>
    <row r="10" spans="1:10" ht="15.75" thickBot="1" x14ac:dyDescent="0.3">
      <c r="D10" s="4" t="s">
        <v>18</v>
      </c>
      <c r="E10" s="5" t="s">
        <v>14</v>
      </c>
      <c r="F10" s="5" t="s">
        <v>15</v>
      </c>
      <c r="G10" s="5" t="s">
        <v>16</v>
      </c>
      <c r="H10" s="5" t="s">
        <v>17</v>
      </c>
      <c r="I10" s="5" t="s">
        <v>12</v>
      </c>
      <c r="J10" s="6" t="s">
        <v>7</v>
      </c>
    </row>
    <row r="11" spans="1:10" x14ac:dyDescent="0.25">
      <c r="D11" t="s">
        <v>19</v>
      </c>
      <c r="E11">
        <v>0.93400000000000005</v>
      </c>
      <c r="F11">
        <v>749.12339999999995</v>
      </c>
      <c r="G11">
        <v>1250</v>
      </c>
      <c r="H11">
        <v>98.996799999999993</v>
      </c>
      <c r="I11">
        <v>5.2808000000000002</v>
      </c>
      <c r="J11" s="8">
        <v>7.8799999999999995E-2</v>
      </c>
    </row>
    <row r="12" spans="1:10" x14ac:dyDescent="0.25">
      <c r="D12" t="s">
        <v>20</v>
      </c>
      <c r="E12">
        <v>0.93400000000000005</v>
      </c>
      <c r="F12">
        <v>749.97659999999996</v>
      </c>
      <c r="G12">
        <v>1250</v>
      </c>
      <c r="H12">
        <v>99.012699999999995</v>
      </c>
      <c r="I12">
        <v>6.2213000000000003</v>
      </c>
      <c r="J12" s="8">
        <v>7.8E-2</v>
      </c>
    </row>
    <row r="13" spans="1:10" x14ac:dyDescent="0.25">
      <c r="D13" t="s">
        <v>21</v>
      </c>
      <c r="E13">
        <v>0.93400000000000005</v>
      </c>
      <c r="F13">
        <v>747.40329999999994</v>
      </c>
      <c r="G13">
        <v>1250</v>
      </c>
      <c r="H13">
        <v>98.995199999999997</v>
      </c>
      <c r="I13">
        <v>7.2857000000000003</v>
      </c>
      <c r="J13" s="8">
        <v>7.7600000000000002E-2</v>
      </c>
    </row>
    <row r="14" spans="1:10" x14ac:dyDescent="0.25">
      <c r="D14" t="s">
        <v>22</v>
      </c>
      <c r="E14">
        <v>0.93400000000000005</v>
      </c>
      <c r="F14">
        <v>744.86</v>
      </c>
      <c r="G14">
        <v>1250</v>
      </c>
      <c r="H14">
        <v>99.002899999999997</v>
      </c>
      <c r="I14">
        <v>8.2988999999999997</v>
      </c>
      <c r="J14" s="8">
        <v>7.7100000000000002E-2</v>
      </c>
    </row>
    <row r="15" spans="1:10" x14ac:dyDescent="0.25">
      <c r="D15" t="s">
        <v>23</v>
      </c>
      <c r="E15">
        <v>0.93400000000000005</v>
      </c>
      <c r="F15">
        <v>742.18499999999995</v>
      </c>
      <c r="G15">
        <v>1250</v>
      </c>
      <c r="H15">
        <v>99.004400000000004</v>
      </c>
      <c r="I15">
        <v>9.3186999999999998</v>
      </c>
      <c r="J15" s="8">
        <v>7.6700000000000004E-2</v>
      </c>
    </row>
    <row r="16" spans="1:10" x14ac:dyDescent="0.25">
      <c r="D16" t="s">
        <v>24</v>
      </c>
      <c r="E16">
        <v>0.93400000000000005</v>
      </c>
      <c r="F16">
        <v>744.66</v>
      </c>
      <c r="G16">
        <v>1250</v>
      </c>
      <c r="H16" s="7">
        <v>99.015000000000001</v>
      </c>
      <c r="I16">
        <v>10.291700000000001</v>
      </c>
      <c r="J16" s="8">
        <v>7.5800000000000006E-2</v>
      </c>
    </row>
    <row r="17" spans="3:10" x14ac:dyDescent="0.25">
      <c r="D17" t="s">
        <v>25</v>
      </c>
      <c r="E17">
        <v>0.93400000000000005</v>
      </c>
      <c r="F17">
        <v>742.92679999999996</v>
      </c>
      <c r="G17">
        <v>1250</v>
      </c>
      <c r="H17">
        <v>99.000200000000007</v>
      </c>
      <c r="I17">
        <v>11.2127</v>
      </c>
      <c r="J17" s="8">
        <v>7.5399999999999995E-2</v>
      </c>
    </row>
    <row r="18" spans="3:10" x14ac:dyDescent="0.25">
      <c r="C18" s="9"/>
      <c r="D18" t="s">
        <v>26</v>
      </c>
      <c r="E18">
        <v>0.93400000000000005</v>
      </c>
      <c r="F18">
        <v>745.8184</v>
      </c>
      <c r="G18">
        <v>1250</v>
      </c>
      <c r="H18">
        <v>98.992199999999997</v>
      </c>
      <c r="I18">
        <v>12.2348</v>
      </c>
      <c r="J18" s="8">
        <v>7.4499999999999997E-2</v>
      </c>
    </row>
    <row r="19" spans="3:10" x14ac:dyDescent="0.25">
      <c r="C19" s="9">
        <v>2.1350000000000002E-3</v>
      </c>
      <c r="D19" t="s">
        <v>27</v>
      </c>
      <c r="E19">
        <v>0.93400000000000005</v>
      </c>
      <c r="F19">
        <v>837.31330000000003</v>
      </c>
      <c r="G19">
        <v>2000</v>
      </c>
      <c r="H19">
        <v>158.4033</v>
      </c>
      <c r="I19">
        <v>8.3011999999999997</v>
      </c>
      <c r="J19" s="8">
        <v>4.5700000000000005E-2</v>
      </c>
    </row>
    <row r="20" spans="3:10" x14ac:dyDescent="0.25">
      <c r="C20" s="9">
        <v>1.5969999999999999E-3</v>
      </c>
      <c r="D20" t="s">
        <v>28</v>
      </c>
      <c r="E20">
        <v>0.93400000000000005</v>
      </c>
      <c r="F20">
        <v>835.6</v>
      </c>
      <c r="G20">
        <v>2000</v>
      </c>
      <c r="H20">
        <v>158.3947</v>
      </c>
      <c r="I20">
        <v>9.8704999999999998</v>
      </c>
      <c r="J20" s="8">
        <v>4.5400000000000003E-2</v>
      </c>
    </row>
    <row r="21" spans="3:10" x14ac:dyDescent="0.25">
      <c r="C21" s="9">
        <v>1.4300000000000001E-3</v>
      </c>
      <c r="D21" t="s">
        <v>29</v>
      </c>
      <c r="E21">
        <v>0.93400000000000005</v>
      </c>
      <c r="F21">
        <v>830.57839999999999</v>
      </c>
      <c r="G21">
        <v>2000</v>
      </c>
      <c r="H21">
        <v>158.4042</v>
      </c>
      <c r="I21">
        <v>11.5604</v>
      </c>
      <c r="J21" s="8">
        <v>4.5199999999999997E-2</v>
      </c>
    </row>
    <row r="22" spans="3:10" x14ac:dyDescent="0.25">
      <c r="C22" s="9">
        <v>1.359E-3</v>
      </c>
      <c r="D22" t="s">
        <v>30</v>
      </c>
      <c r="E22">
        <v>0.93400000000000005</v>
      </c>
      <c r="F22">
        <v>830.81669999999997</v>
      </c>
      <c r="G22">
        <v>2000</v>
      </c>
      <c r="H22">
        <v>158.37540000000001</v>
      </c>
      <c r="I22">
        <v>13.3093</v>
      </c>
      <c r="J22" s="8">
        <v>4.4699999999999997E-2</v>
      </c>
    </row>
    <row r="23" spans="3:10" x14ac:dyDescent="0.25">
      <c r="C23" s="9">
        <v>1.263E-3</v>
      </c>
      <c r="D23" t="s">
        <v>31</v>
      </c>
      <c r="E23">
        <v>0.93400000000000005</v>
      </c>
      <c r="F23">
        <v>826.81010000000003</v>
      </c>
      <c r="G23">
        <v>2000</v>
      </c>
      <c r="H23">
        <v>158.40989999999999</v>
      </c>
      <c r="I23">
        <v>14.98</v>
      </c>
      <c r="J23" s="8">
        <v>4.4500000000000005E-2</v>
      </c>
    </row>
    <row r="24" spans="3:10" x14ac:dyDescent="0.25">
      <c r="C24" s="9">
        <v>1.1689999999999999E-3</v>
      </c>
      <c r="D24" t="s">
        <v>32</v>
      </c>
      <c r="E24">
        <v>0.93400000000000005</v>
      </c>
      <c r="F24">
        <v>828.76</v>
      </c>
      <c r="G24">
        <v>2000</v>
      </c>
      <c r="H24">
        <v>158.37100000000001</v>
      </c>
      <c r="I24">
        <v>16.748200000000001</v>
      </c>
      <c r="J24" s="8">
        <v>4.4000000000000004E-2</v>
      </c>
    </row>
    <row r="25" spans="3:10" x14ac:dyDescent="0.25">
      <c r="C25" s="9"/>
    </row>
    <row r="26" spans="3:10" x14ac:dyDescent="0.25">
      <c r="E26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GABANA MOLINA</dc:creator>
  <cp:lastModifiedBy>SAMUEL ANDRES CALDERON</cp:lastModifiedBy>
  <dcterms:created xsi:type="dcterms:W3CDTF">2025-09-12T11:22:37Z</dcterms:created>
  <dcterms:modified xsi:type="dcterms:W3CDTF">2025-10-05T16:24:36Z</dcterms:modified>
</cp:coreProperties>
</file>